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 codeName="ThisWorkbook" defaultThemeVersion="124226"/>
  <bookViews>
    <workbookView xWindow="-105" yWindow="-105" windowWidth="23250" windowHeight="12570" firstSheet="6" activeTab="6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state="hidden" r:id="rId4"/>
    <sheet name="MandatiTempi" sheetId="5" state="hidden" r:id="rId5"/>
    <sheet name="IndicatoreRiduzioneDebitoCR" sheetId="8" state="hidden" r:id="rId6"/>
    <sheet name="PCC" sheetId="10" r:id="rId7"/>
    <sheet name="ElencoFatture" sheetId="9" state="hidden" r:id="rId8"/>
  </sheets>
  <definedNames>
    <definedName name="_xlnm.Print_Area" localSheetId="7">ElencoFatture!$C$1:$P$72</definedName>
    <definedName name="_xlnm.Print_Area" localSheetId="3">FattureTempi!$A$1:$AI$66</definedName>
    <definedName name="_xlnm.Print_Area" localSheetId="5">IndicatoreRiduzioneDebitoCR!$A$1:$M$16</definedName>
  </definedNames>
  <calcPr calcId="125725"/>
</workbook>
</file>

<file path=xl/calcChain.xml><?xml version="1.0" encoding="utf-8"?>
<calcChain xmlns="http://schemas.openxmlformats.org/spreadsheetml/2006/main">
  <c r="P30" i="10"/>
  <c r="C1"/>
  <c r="B1"/>
  <c r="A1"/>
  <c r="H8" i="9"/>
  <c r="C9" i="8"/>
  <c r="G9" s="1"/>
  <c r="C10"/>
  <c r="C11"/>
  <c r="G11"/>
  <c r="G15"/>
  <c r="L15"/>
  <c r="C13"/>
  <c r="G13"/>
  <c r="C7"/>
  <c r="L13"/>
  <c r="E5" s="1"/>
</calcChain>
</file>

<file path=xl/sharedStrings.xml><?xml version="1.0" encoding="utf-8"?>
<sst xmlns="http://schemas.openxmlformats.org/spreadsheetml/2006/main" count="534" uniqueCount="239">
  <si>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</si>
  <si>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</si>
  <si>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</si>
  <si>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</si>
  <si>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</si>
  <si>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</si>
  <si>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</si>
  <si>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</si>
  <si>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</si>
  <si>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</si>
  <si>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</si>
  <si>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</si>
  <si>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</si>
  <si>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</si>
  <si>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</si>
  <si>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</si>
  <si>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</si>
  <si>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</si>
  <si>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</si>
  <si>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</si>
  <si>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</si>
  <si>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</si>
  <si>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</si>
  <si>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</si>
  <si>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</si>
  <si>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</si>
  <si>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</si>
  <si>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</si>
  <si>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</si>
  <si>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</si>
  <si>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</si>
  <si>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</si>
  <si>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</si>
  <si>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</si>
  <si>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</si>
  <si>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</si>
  <si>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</si>
  <si>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</si>
  <si>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</si>
  <si>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</si>
  <si>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</si>
  <si>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</si>
  <si>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</si>
  <si>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</si>
  <si>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</si>
  <si>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</si>
  <si>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</si>
  <si>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</si>
  <si>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</si>
  <si>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</si>
  <si>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</si>
  <si>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</si>
  <si>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</si>
  <si>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</si>
  <si>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</si>
  <si>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</si>
  <si>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Tempestività dei Pagamenti - Elenco Mandati senza Fatture</t>
  </si>
  <si>
    <t>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</si>
  <si>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</si>
  <si>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</si>
  <si>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</si>
  <si>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</si>
  <si>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</si>
  <si>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</si>
  <si>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</si>
  <si>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</si>
  <si>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</si>
  <si>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</si>
  <si>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</si>
  <si>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</si>
  <si>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(Da Nota IFEL del 21/11/2019)</t>
  </si>
  <si>
    <r>
      <t xml:space="preserve">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&gt; 0,9 allora l’indicatore fa scattare l’obbligo di accantonamento per mancata riduzione del debito pregresso secondo la quota massima del 5%. </t>
    </r>
  </si>
  <si>
    <r>
      <t xml:space="preserve">     &gt; se </t>
    </r>
    <r>
      <rPr>
        <b/>
        <i/>
        <sz val="9"/>
        <color indexed="8"/>
        <rFont val="Calibri"/>
        <family val="2"/>
      </rPr>
      <t>R</t>
    </r>
    <r>
      <rPr>
        <i/>
        <sz val="9"/>
        <color indexed="8"/>
        <rFont val="Calibri"/>
        <family val="2"/>
      </rPr>
      <t xml:space="preserve"> &lt;= 0,9 allora l’indicatore individua un caso da non sanzionare sotto il profilo della mancata riduzione del debito pregresso e si passa ad elaborare il ritardo annuale dei pagamenti;</t>
    </r>
  </si>
  <si>
    <r>
      <t xml:space="preserve">  o calcoliamo il rapporto dei due importi</t>
    </r>
    <r>
      <rPr>
        <b/>
        <i/>
        <sz val="9"/>
        <color indexed="8"/>
        <rFont val="Calibri"/>
        <family val="2"/>
      </rPr>
      <t xml:space="preserve"> R</t>
    </r>
    <r>
      <rPr>
        <i/>
        <sz val="9"/>
        <color indexed="8"/>
        <rFont val="Calibri"/>
        <family val="2"/>
      </rPr>
      <t>=(STOCK-1)/(STOCK-2)</t>
    </r>
  </si>
  <si>
    <r>
      <t xml:space="preserve">  o calcoliamo l’ammontare dello stock di debiti commerciali residui scaduti e non pagati alla fine del secondo esercizio precedente, che chiameremo </t>
    </r>
    <r>
      <rPr>
        <b/>
        <i/>
        <sz val="9"/>
        <color indexed="8"/>
        <rFont val="Calibri"/>
        <family val="2"/>
      </rPr>
      <t>STOCK-2</t>
    </r>
    <r>
      <rPr>
        <i/>
        <sz val="9"/>
        <color indexed="8"/>
        <rFont val="Calibri"/>
        <family val="2"/>
      </rPr>
      <t xml:space="preserve">;   </t>
    </r>
  </si>
  <si>
    <t xml:space="preserve">- altrimenti (STOCK-1 maggiore del 5% del totale fatture): </t>
  </si>
  <si>
    <t xml:space="preserve">  o  l’indicatore individua un caso da non sanzionare sotto il profilo della  mancata riduzione del debito pregresso e si passa ad elaborare l’indicatore di ritardo annuale dei pagamenti;</t>
  </si>
  <si>
    <r>
      <t xml:space="preserve">- se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 è minore o uguale al 5% del totale delle fatture ricevute nell’esercizio precedente: </t>
    </r>
  </si>
  <si>
    <r>
      <t xml:space="preserve">- calcoliamo l’ammontare dello stock di debiti commerciali residui scaduti e non pagati alla fine dell’esercizio precedente, che chiameremo </t>
    </r>
    <r>
      <rPr>
        <b/>
        <i/>
        <sz val="9"/>
        <color indexed="8"/>
        <rFont val="Calibri"/>
        <family val="2"/>
      </rPr>
      <t>STOCK-1</t>
    </r>
    <r>
      <rPr>
        <i/>
        <sz val="9"/>
        <color indexed="8"/>
        <rFont val="Calibri"/>
        <family val="2"/>
      </rPr>
      <t xml:space="preserve">; </t>
    </r>
  </si>
  <si>
    <t xml:space="preserve">L’algoritmo per il calcolo dell’indicatore di riduzione del debito è il seguente: </t>
  </si>
  <si>
    <t>(2)</t>
  </si>
  <si>
    <t>(R) &lt;= 0,90</t>
  </si>
  <si>
    <t>Rapporto Stock (R) = (STOCK - 1) / (STOCK - 2)</t>
  </si>
  <si>
    <t>Ammontare Complessivo dei Debiti 2019 (STOCK - 2)</t>
  </si>
  <si>
    <t>(1)</t>
  </si>
  <si>
    <t>(STOCK - 1) &lt;=  5 % dell'Importo delle fatture</t>
  </si>
  <si>
    <t xml:space="preserve"> 5% dell'Importo Totale delle Fatture</t>
  </si>
  <si>
    <t xml:space="preserve">Importo Totale Fatture dell'Anno </t>
  </si>
  <si>
    <t>*Vedi dettaglio nel foglio ElencoFatture</t>
  </si>
  <si>
    <t>Importo Totale Fatture dell'Anno (NETTO)</t>
  </si>
  <si>
    <t>Importo Totale Fatture dell'Anno (IVA)</t>
  </si>
  <si>
    <t>5 % fatture</t>
  </si>
  <si>
    <t>Importo Totale Fatture dell'Anno (LORDO)</t>
  </si>
  <si>
    <t>*Vedi dettaglio nel foglio Debiti</t>
  </si>
  <si>
    <t>Ammontare Complessivo dei Debiti 2020 (STOCK - 1)</t>
  </si>
  <si>
    <t>Rispettato se (1) o (2) è uguale a SI</t>
  </si>
  <si>
    <t>RISPETTATO</t>
  </si>
  <si>
    <t xml:space="preserve">Indicatore di Riduzione del Debito Commerciale Residuo </t>
  </si>
  <si>
    <t>Indicatore di Riduzione del Debito Commerciale Residuo</t>
  </si>
  <si>
    <t>Importo Netto</t>
  </si>
  <si>
    <t>Importo IVA</t>
  </si>
  <si>
    <t>Data PEC / Data Protocollo/ Data Registrazione</t>
  </si>
  <si>
    <t>Stato Fattura    (I / L / P)</t>
  </si>
  <si>
    <t>Numero Movimento</t>
  </si>
  <si>
    <t>Vengono visualizzate tutte le Fatture Acquisto la cui data PEC (in altrnativa se non valorizzata Data Protocollo o Data Registrazione) è del 2020</t>
  </si>
  <si>
    <t>Importi CALCOLO</t>
  </si>
  <si>
    <t>Importi TOTALI</t>
  </si>
  <si>
    <t>Indicatore di Riduzione del Debito Residuo - Elenco Fatture dell'Anno</t>
  </si>
  <si>
    <t>(*) Importo Complessivo dei Debiti al Netto dell'Iva</t>
  </si>
  <si>
    <t>Comune di Candiolo</t>
  </si>
  <si>
    <t>759</t>
  </si>
  <si>
    <t>10845740017</t>
  </si>
  <si>
    <t/>
  </si>
  <si>
    <t>2022/0000040</t>
  </si>
  <si>
    <t>15/FE</t>
  </si>
  <si>
    <t>CRSFNC59T28D976I</t>
  </si>
  <si>
    <t>16/FE</t>
  </si>
  <si>
    <t>0000922900005195</t>
  </si>
  <si>
    <t>05779711000</t>
  </si>
  <si>
    <t>NO</t>
  </si>
  <si>
    <t>06832931007</t>
  </si>
  <si>
    <t>E000029695</t>
  </si>
  <si>
    <t>2022028530</t>
  </si>
  <si>
    <t>05754381001</t>
  </si>
  <si>
    <t>397/PA</t>
  </si>
  <si>
    <t>02459910796</t>
  </si>
  <si>
    <t>398/PA</t>
  </si>
  <si>
    <t>471/PA</t>
  </si>
  <si>
    <t>472/PA</t>
  </si>
  <si>
    <t>545/PA</t>
  </si>
  <si>
    <t>546/PA</t>
  </si>
  <si>
    <t>286/PA</t>
  </si>
  <si>
    <t>2200004671-PA</t>
  </si>
  <si>
    <t>07937540016</t>
  </si>
  <si>
    <t>2200009686-PA</t>
  </si>
  <si>
    <t>2200016945-PA</t>
  </si>
  <si>
    <t>00488410010</t>
  </si>
  <si>
    <t>7X04301258</t>
  </si>
  <si>
    <t>3004726</t>
  </si>
  <si>
    <t>01368720080</t>
  </si>
  <si>
    <t>110</t>
  </si>
  <si>
    <t>12596410014</t>
  </si>
  <si>
    <t>10</t>
  </si>
  <si>
    <t>121</t>
  </si>
  <si>
    <t>Stock relativo all'ente:</t>
  </si>
  <si>
    <t>Anno stock:</t>
  </si>
  <si>
    <t>2022</t>
  </si>
  <si>
    <t>Data elaborazione PCC:</t>
  </si>
  <si>
    <t>16/01/2023 00:00</t>
  </si>
  <si>
    <t>DATI AMMINISTRAZIONE</t>
  </si>
  <si>
    <t>DATI IDENTIFICATIVI FATTURA</t>
  </si>
  <si>
    <t>SALDI CHE CONCORRONO AL CALCOLO DELLO STOCK DEL DEBITO</t>
  </si>
  <si>
    <t>STOCK
A-(B+C+D+E)</t>
  </si>
  <si>
    <t>FATTURA SICOGE</t>
  </si>
  <si>
    <t>INFORMAZIONI SUL CONO DI VISIBILITA'</t>
  </si>
  <si>
    <t xml:space="preserve">Codice Fiscale </t>
  </si>
  <si>
    <t xml:space="preserve"> Codice Fiscale</t>
  </si>
  <si>
    <t xml:space="preserve">Id Fiscale IVA
</t>
  </si>
  <si>
    <t>IDENTIFICATIVO 1</t>
  </si>
  <si>
    <t>IDENTIFICATIVO 2</t>
  </si>
  <si>
    <t>IDENTIFICATIVO 3</t>
  </si>
  <si>
    <t>Stock del debito</t>
  </si>
  <si>
    <t xml:space="preserve"> Si/No</t>
  </si>
  <si>
    <t>Numero Progressivo di Registrazione</t>
  </si>
  <si>
    <t>Id SDI</t>
  </si>
  <si>
    <t xml:space="preserve">Numero fattura 
</t>
  </si>
  <si>
    <t>Data Documento</t>
  </si>
  <si>
    <t>Importo totale documento</t>
  </si>
  <si>
    <t>Tipo documento</t>
  </si>
  <si>
    <t>Denominazione Ufficio</t>
  </si>
  <si>
    <t>01717430019</t>
  </si>
  <si>
    <t>UFBDU7</t>
  </si>
  <si>
    <t>FATTURE E ALTRI DOCUMENTI</t>
  </si>
  <si>
    <t>Comune di Candiolo - Uff_eFatturaPA</t>
  </si>
  <si>
    <t>IT06341510011</t>
  </si>
  <si>
    <t>F507945000006969</t>
  </si>
  <si>
    <t>8343811342</t>
  </si>
  <si>
    <t>IT12596410014</t>
  </si>
  <si>
    <t>F507945000007003</t>
  </si>
  <si>
    <t>8406998067</t>
  </si>
  <si>
    <t>NOTA DI CREDITO</t>
  </si>
  <si>
    <t>IT05754381001</t>
  </si>
  <si>
    <t>F507945000006379</t>
  </si>
  <si>
    <t>7295721200</t>
  </si>
  <si>
    <t>IT00488410010</t>
  </si>
  <si>
    <t>IT15844561009</t>
  </si>
  <si>
    <t>IT02459910796</t>
  </si>
  <si>
    <t>F507945000006878</t>
  </si>
  <si>
    <t>8201119774</t>
  </si>
  <si>
    <t>IT07937540016</t>
  </si>
  <si>
    <t>F507945000006807</t>
  </si>
  <si>
    <t>8069984476</t>
  </si>
  <si>
    <t>F507945000006947</t>
  </si>
  <si>
    <t>8312048484</t>
  </si>
  <si>
    <t>IT01368720080</t>
  </si>
  <si>
    <t>F507945000006894</t>
  </si>
  <si>
    <t>8221589165</t>
  </si>
  <si>
    <t>F507945000006606</t>
  </si>
  <si>
    <t>7625097815</t>
  </si>
  <si>
    <t>F507945000006604</t>
  </si>
  <si>
    <t>7625073800</t>
  </si>
  <si>
    <t>F507945000006980</t>
  </si>
  <si>
    <t>8371388638</t>
  </si>
  <si>
    <t>F507945000006639</t>
  </si>
  <si>
    <t>7693577696</t>
  </si>
  <si>
    <t>F507945000007009</t>
  </si>
  <si>
    <t>8415342678</t>
  </si>
  <si>
    <t>F507945000006283</t>
  </si>
  <si>
    <t>7017452997</t>
  </si>
  <si>
    <t>IT10845740017</t>
  </si>
  <si>
    <t>F507945000007092</t>
  </si>
  <si>
    <t>8522316040</t>
  </si>
  <si>
    <t>F507945000006897</t>
  </si>
  <si>
    <t>8227372163</t>
  </si>
  <si>
    <t>F507945000006561</t>
  </si>
  <si>
    <t>7524498830</t>
  </si>
  <si>
    <t>F507945000007007</t>
  </si>
  <si>
    <t>8415305348</t>
  </si>
  <si>
    <t>F507945000007014</t>
  </si>
  <si>
    <t>8438964979</t>
  </si>
  <si>
    <t>F507945000005514</t>
  </si>
  <si>
    <t>5656175319</t>
  </si>
  <si>
    <t>F507945000006879</t>
  </si>
  <si>
    <t>8201173877</t>
  </si>
  <si>
    <t>IT06832931007</t>
  </si>
  <si>
    <t>F507945000004356</t>
  </si>
  <si>
    <t>3555589927</t>
  </si>
  <si>
    <t>94031420014</t>
  </si>
  <si>
    <t>IT01131720011</t>
  </si>
  <si>
    <t>F507945000006869</t>
  </si>
  <si>
    <t>8152753305</t>
  </si>
  <si>
    <r>
      <t>DATI FORNITORE</t>
    </r>
    <r>
      <rPr>
        <sz val="11"/>
        <rFont val="Calibri"/>
        <family val="2"/>
      </rPr>
      <t xml:space="preserve"> </t>
    </r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</si>
  <si>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</si>
  <si>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</si>
  <si>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</si>
  <si>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</si>
  <si>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</si>
  <si>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</si>
  <si>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r>
      <t xml:space="preserve">Codice Ufficio 
</t>
    </r>
    <r>
      <rPr>
        <sz val="11"/>
        <rFont val="Calibri"/>
        <family val="2"/>
      </rPr>
      <t>(Ufficio che ha in carico la fattura su PCC)</t>
    </r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</si>
</sst>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[$€-2]\ * #,##0.00_-;\-[$€-2]\ * #,##0.00_-;_-[$€-2]\ * &quot;-&quot;??_-"/>
  </numFmts>
  <fonts count="41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Calibri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10" fillId="0" borderId="0" applyFont="0" applyFill="0" applyBorder="0" applyAlignment="0" applyProtection="0"/>
    <xf numFmtId="0" fontId="7" fillId="7" borderId="1" applyNumberFormat="0" applyAlignment="0" applyProtection="0"/>
    <xf numFmtId="41" fontId="10" fillId="0" borderId="0" applyFont="0" applyFill="0" applyBorder="0" applyAlignment="0" applyProtection="0"/>
    <xf numFmtId="0" fontId="8" fillId="22" borderId="0" applyNumberFormat="0" applyBorder="0" applyAlignment="0" applyProtection="0"/>
    <xf numFmtId="0" fontId="2" fillId="0" borderId="0"/>
    <xf numFmtId="0" fontId="35" fillId="0" borderId="0"/>
    <xf numFmtId="0" fontId="10" fillId="0" borderId="0"/>
    <xf numFmtId="0" fontId="10" fillId="0" borderId="0"/>
    <xf numFmtId="0" fontId="39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57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Font="1" applyFill="1" applyBorder="1" applyAlignment="1">
      <alignment horizontal="right" wrapText="1" shrinkToFit="1"/>
    </xf>
    <xf numFmtId="0" fontId="1" fillId="24" borderId="10" xfId="0" applyFont="1" applyFill="1" applyBorder="1" applyAlignment="1">
      <alignment horizontal="center"/>
    </xf>
    <xf numFmtId="0" fontId="18" fillId="0" borderId="0" xfId="32" applyFont="1" applyAlignment="1">
      <alignment horizontal="center" vertical="center"/>
    </xf>
    <xf numFmtId="0" fontId="21" fillId="0" borderId="11" xfId="32" applyFont="1" applyBorder="1" applyAlignment="1">
      <alignment horizontal="center" vertical="center"/>
    </xf>
    <xf numFmtId="0" fontId="21" fillId="0" borderId="0" xfId="32" applyFont="1" applyAlignment="1">
      <alignment horizontal="center" vertical="center"/>
    </xf>
    <xf numFmtId="49" fontId="21" fillId="0" borderId="0" xfId="32" applyNumberFormat="1" applyFont="1" applyAlignment="1">
      <alignment horizontal="center" vertical="center"/>
    </xf>
    <xf numFmtId="0" fontId="21" fillId="0" borderId="0" xfId="32" applyFont="1" applyAlignment="1">
      <alignment horizontal="left" vertical="center"/>
    </xf>
    <xf numFmtId="4" fontId="21" fillId="0" borderId="0" xfId="32" applyNumberFormat="1" applyFont="1" applyAlignment="1">
      <alignment horizontal="right" vertical="center"/>
    </xf>
    <xf numFmtId="3" fontId="21" fillId="0" borderId="0" xfId="32" applyNumberFormat="1" applyFont="1" applyAlignment="1">
      <alignment horizontal="right" vertical="center"/>
    </xf>
    <xf numFmtId="3" fontId="21" fillId="0" borderId="0" xfId="32" applyNumberFormat="1" applyFont="1" applyAlignment="1">
      <alignment horizontal="center" vertical="center"/>
    </xf>
    <xf numFmtId="3" fontId="18" fillId="0" borderId="0" xfId="32" applyNumberFormat="1" applyFont="1" applyAlignment="1">
      <alignment horizontal="center" vertical="center"/>
    </xf>
    <xf numFmtId="3" fontId="18" fillId="0" borderId="0" xfId="32" applyNumberFormat="1" applyFont="1" applyAlignment="1">
      <alignment horizontal="right" vertical="center"/>
    </xf>
    <xf numFmtId="0" fontId="18" fillId="0" borderId="12" xfId="32" applyFont="1" applyBorder="1" applyAlignment="1">
      <alignment horizontal="center" vertical="center"/>
    </xf>
    <xf numFmtId="0" fontId="18" fillId="0" borderId="13" xfId="32" applyFont="1" applyBorder="1" applyAlignment="1">
      <alignment horizontal="center" vertical="center"/>
    </xf>
    <xf numFmtId="49" fontId="18" fillId="0" borderId="13" xfId="32" applyNumberFormat="1" applyFont="1" applyBorder="1" applyAlignment="1">
      <alignment horizontal="center" vertical="center"/>
    </xf>
    <xf numFmtId="0" fontId="18" fillId="0" borderId="13" xfId="32" applyFont="1" applyBorder="1" applyAlignment="1">
      <alignment horizontal="left" vertical="center"/>
    </xf>
    <xf numFmtId="4" fontId="18" fillId="0" borderId="13" xfId="32" applyNumberFormat="1" applyFont="1" applyBorder="1" applyAlignment="1">
      <alignment horizontal="right" vertical="center"/>
    </xf>
    <xf numFmtId="3" fontId="2" fillId="0" borderId="14" xfId="32" applyNumberFormat="1" applyBorder="1" applyAlignment="1" applyProtection="1">
      <alignment horizontal="right" vertical="center"/>
      <protection locked="0"/>
    </xf>
    <xf numFmtId="0" fontId="2" fillId="0" borderId="0" xfId="32" applyAlignment="1">
      <alignment horizontal="center" vertical="center"/>
    </xf>
    <xf numFmtId="49" fontId="2" fillId="0" borderId="0" xfId="32" applyNumberFormat="1" applyAlignment="1">
      <alignment horizontal="center" vertical="center"/>
    </xf>
    <xf numFmtId="0" fontId="2" fillId="0" borderId="0" xfId="32" applyAlignment="1">
      <alignment horizontal="left" vertical="center"/>
    </xf>
    <xf numFmtId="4" fontId="2" fillId="0" borderId="0" xfId="32" applyNumberFormat="1" applyAlignment="1">
      <alignment horizontal="right" vertical="center"/>
    </xf>
    <xf numFmtId="49" fontId="2" fillId="0" borderId="0" xfId="32" applyNumberFormat="1" applyAlignment="1" applyProtection="1">
      <alignment horizontal="center" vertical="center"/>
      <protection locked="0"/>
    </xf>
    <xf numFmtId="3" fontId="2" fillId="0" borderId="0" xfId="32" applyNumberFormat="1" applyAlignment="1">
      <alignment horizontal="right" vertical="center"/>
    </xf>
    <xf numFmtId="3" fontId="2" fillId="0" borderId="0" xfId="32" applyNumberFormat="1" applyAlignment="1">
      <alignment horizontal="center" vertical="center"/>
    </xf>
    <xf numFmtId="0" fontId="22" fillId="0" borderId="0" xfId="32" applyFont="1" applyAlignment="1">
      <alignment horizontal="center" vertical="center"/>
    </xf>
    <xf numFmtId="49" fontId="22" fillId="0" borderId="0" xfId="32" applyNumberFormat="1" applyFont="1" applyAlignment="1">
      <alignment horizontal="center" vertical="center"/>
    </xf>
    <xf numFmtId="0" fontId="22" fillId="0" borderId="0" xfId="32" applyFont="1" applyAlignment="1">
      <alignment horizontal="left" vertical="center"/>
    </xf>
    <xf numFmtId="4" fontId="22" fillId="0" borderId="0" xfId="32" applyNumberFormat="1" applyFont="1" applyAlignment="1">
      <alignment horizontal="right" vertical="center"/>
    </xf>
    <xf numFmtId="0" fontId="22" fillId="0" borderId="0" xfId="37" applyFont="1" applyAlignment="1">
      <alignment horizontal="center" vertical="center" wrapText="1"/>
    </xf>
    <xf numFmtId="49" fontId="22" fillId="0" borderId="0" xfId="32" applyNumberFormat="1" applyFont="1" applyAlignment="1" applyProtection="1">
      <alignment horizontal="center" vertical="center"/>
      <protection locked="0"/>
    </xf>
    <xf numFmtId="3" fontId="22" fillId="0" borderId="0" xfId="32" applyNumberFormat="1" applyFont="1" applyAlignment="1">
      <alignment horizontal="right" vertical="center"/>
    </xf>
    <xf numFmtId="3" fontId="22" fillId="0" borderId="0" xfId="32" applyNumberFormat="1" applyFont="1" applyAlignment="1">
      <alignment horizontal="center" vertical="center"/>
    </xf>
    <xf numFmtId="0" fontId="22" fillId="25" borderId="14" xfId="37" applyFont="1" applyFill="1" applyBorder="1" applyAlignment="1">
      <alignment horizontal="center" vertical="center"/>
    </xf>
    <xf numFmtId="49" fontId="22" fillId="26" borderId="15" xfId="37" applyNumberFormat="1" applyFont="1" applyFill="1" applyBorder="1" applyAlignment="1">
      <alignment horizontal="center" vertical="center"/>
    </xf>
    <xf numFmtId="49" fontId="22" fillId="25" borderId="14" xfId="37" applyNumberFormat="1" applyFont="1" applyFill="1" applyBorder="1" applyAlignment="1">
      <alignment horizontal="center" vertical="center"/>
    </xf>
    <xf numFmtId="4" fontId="22" fillId="25" borderId="14" xfId="37" applyNumberFormat="1" applyFont="1" applyFill="1" applyBorder="1" applyAlignment="1">
      <alignment horizontal="center" vertical="center"/>
    </xf>
    <xf numFmtId="49" fontId="22" fillId="24" borderId="14" xfId="32" applyNumberFormat="1" applyFont="1" applyFill="1" applyBorder="1" applyAlignment="1">
      <alignment horizontal="center" vertical="center"/>
    </xf>
    <xf numFmtId="3" fontId="22" fillId="27" borderId="14" xfId="32" applyNumberFormat="1" applyFont="1" applyFill="1" applyBorder="1" applyAlignment="1">
      <alignment horizontal="center" vertical="center"/>
    </xf>
    <xf numFmtId="49" fontId="22" fillId="0" borderId="0" xfId="37" applyNumberFormat="1" applyFont="1" applyAlignment="1">
      <alignment horizontal="center" vertical="center" wrapText="1"/>
    </xf>
    <xf numFmtId="0" fontId="18" fillId="0" borderId="14" xfId="32" applyFont="1" applyBorder="1" applyAlignment="1">
      <alignment horizontal="center" vertical="center"/>
    </xf>
    <xf numFmtId="3" fontId="22" fillId="0" borderId="0" xfId="32" applyNumberFormat="1" applyFont="1" applyAlignment="1" applyProtection="1">
      <alignment horizontal="center" vertical="center"/>
      <protection locked="0"/>
    </xf>
    <xf numFmtId="49" fontId="22" fillId="0" borderId="0" xfId="32" applyNumberFormat="1" applyFont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2" applyNumberFormat="1" applyFont="1" applyFill="1" applyBorder="1" applyAlignment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Border="1" applyAlignment="1">
      <alignment horizontal="center"/>
    </xf>
    <xf numFmtId="0" fontId="0" fillId="0" borderId="17" xfId="0" applyBorder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49" fontId="30" fillId="24" borderId="10" xfId="32" applyNumberFormat="1" applyFont="1" applyFill="1" applyBorder="1" applyAlignment="1">
      <alignment horizontal="center" vertical="center" wrapText="1" shrinkToFit="1"/>
    </xf>
    <xf numFmtId="49" fontId="30" fillId="24" borderId="10" xfId="32" applyNumberFormat="1" applyFont="1" applyFill="1" applyBorder="1" applyAlignment="1">
      <alignment horizontal="center" vertical="center"/>
    </xf>
    <xf numFmtId="3" fontId="30" fillId="27" borderId="10" xfId="32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2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4" fontId="22" fillId="0" borderId="19" xfId="32" applyNumberFormat="1" applyFont="1" applyBorder="1" applyAlignment="1">
      <alignment horizontal="right" vertical="center"/>
    </xf>
    <xf numFmtId="4" fontId="2" fillId="0" borderId="0" xfId="32" applyNumberFormat="1" applyAlignment="1">
      <alignment horizontal="center" vertical="center"/>
    </xf>
    <xf numFmtId="4" fontId="30" fillId="24" borderId="10" xfId="3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30" fillId="24" borderId="10" xfId="32" applyNumberFormat="1" applyFont="1" applyFill="1" applyBorder="1" applyAlignment="1">
      <alignment horizontal="center" vertical="center" wrapText="1" shrinkToFit="1"/>
    </xf>
    <xf numFmtId="49" fontId="22" fillId="24" borderId="15" xfId="32" applyNumberFormat="1" applyFont="1" applyFill="1" applyBorder="1" applyAlignment="1">
      <alignment horizontal="center" vertical="center" wrapText="1"/>
    </xf>
    <xf numFmtId="49" fontId="22" fillId="24" borderId="12" xfId="32" applyNumberFormat="1" applyFont="1" applyFill="1" applyBorder="1" applyAlignment="1">
      <alignment horizontal="center" vertical="center" wrapText="1"/>
    </xf>
    <xf numFmtId="3" fontId="22" fillId="24" borderId="15" xfId="32" applyNumberFormat="1" applyFont="1" applyFill="1" applyBorder="1" applyAlignment="1">
      <alignment horizontal="center" vertical="center" wrapText="1"/>
    </xf>
    <xf numFmtId="4" fontId="18" fillId="0" borderId="0" xfId="32" applyNumberFormat="1" applyFont="1" applyAlignment="1">
      <alignment horizontal="right" vertical="center"/>
    </xf>
    <xf numFmtId="4" fontId="22" fillId="27" borderId="15" xfId="32" applyNumberFormat="1" applyFont="1" applyFill="1" applyBorder="1" applyAlignment="1">
      <alignment horizontal="center" vertical="center" wrapText="1"/>
    </xf>
    <xf numFmtId="4" fontId="0" fillId="0" borderId="17" xfId="0" applyNumberFormat="1" applyBorder="1"/>
    <xf numFmtId="4" fontId="30" fillId="27" borderId="10" xfId="32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4" fontId="21" fillId="0" borderId="0" xfId="32" applyNumberFormat="1" applyFont="1" applyAlignment="1">
      <alignment horizontal="center" vertical="center"/>
    </xf>
    <xf numFmtId="4" fontId="18" fillId="0" borderId="13" xfId="32" applyNumberFormat="1" applyFont="1" applyBorder="1" applyAlignment="1">
      <alignment horizontal="center" vertical="center"/>
    </xf>
    <xf numFmtId="4" fontId="22" fillId="25" borderId="14" xfId="37" applyNumberFormat="1" applyFont="1" applyFill="1" applyBorder="1" applyAlignment="1">
      <alignment horizontal="center" vertical="center" wrapText="1"/>
    </xf>
    <xf numFmtId="4" fontId="27" fillId="25" borderId="14" xfId="37" applyNumberFormat="1" applyFont="1" applyFill="1" applyBorder="1" applyAlignment="1">
      <alignment horizontal="center" vertical="center" wrapText="1"/>
    </xf>
    <xf numFmtId="0" fontId="18" fillId="0" borderId="20" xfId="32" applyFont="1" applyBorder="1" applyAlignment="1">
      <alignment horizontal="center" vertical="center"/>
    </xf>
    <xf numFmtId="0" fontId="18" fillId="0" borderId="21" xfId="32" applyFont="1" applyBorder="1" applyAlignment="1">
      <alignment horizontal="center" vertical="center"/>
    </xf>
    <xf numFmtId="0" fontId="31" fillId="0" borderId="0" xfId="32" applyFont="1" applyAlignment="1">
      <alignment horizontal="left" vertical="center"/>
    </xf>
    <xf numFmtId="0" fontId="32" fillId="0" borderId="0" xfId="32" applyFont="1" applyAlignment="1">
      <alignment horizontal="left" vertical="center"/>
    </xf>
    <xf numFmtId="49" fontId="32" fillId="0" borderId="0" xfId="32" applyNumberFormat="1" applyFont="1" applyAlignment="1">
      <alignment horizontal="left" vertical="center"/>
    </xf>
    <xf numFmtId="4" fontId="32" fillId="0" borderId="0" xfId="32" applyNumberFormat="1" applyFont="1" applyAlignment="1">
      <alignment horizontal="left" vertical="center"/>
    </xf>
    <xf numFmtId="0" fontId="32" fillId="0" borderId="0" xfId="32" applyFont="1" applyAlignment="1">
      <alignment horizontal="left" vertical="center" indent="1"/>
    </xf>
    <xf numFmtId="0" fontId="32" fillId="0" borderId="0" xfId="32" quotePrefix="1" applyFont="1" applyAlignment="1">
      <alignment horizontal="left" vertical="center"/>
    </xf>
    <xf numFmtId="0" fontId="18" fillId="0" borderId="22" xfId="32" applyFont="1" applyBorder="1" applyAlignment="1">
      <alignment horizontal="center" vertical="center"/>
    </xf>
    <xf numFmtId="0" fontId="0" fillId="0" borderId="23" xfId="0" applyBorder="1"/>
    <xf numFmtId="0" fontId="0" fillId="0" borderId="14" xfId="0" applyBorder="1" applyAlignment="1">
      <alignment horizontal="center" vertical="center"/>
    </xf>
    <xf numFmtId="4" fontId="1" fillId="0" borderId="14" xfId="0" applyNumberFormat="1" applyFont="1" applyBorder="1" applyAlignment="1">
      <alignment horizontal="right" vertical="center"/>
    </xf>
    <xf numFmtId="4" fontId="1" fillId="33" borderId="14" xfId="0" applyNumberFormat="1" applyFont="1" applyFill="1" applyBorder="1" applyAlignment="1" applyProtection="1">
      <alignment horizontal="right" vertical="center"/>
      <protection locked="0"/>
    </xf>
    <xf numFmtId="0" fontId="18" fillId="0" borderId="23" xfId="32" applyFont="1" applyBorder="1" applyAlignment="1">
      <alignment horizontal="center" vertical="center"/>
    </xf>
    <xf numFmtId="49" fontId="18" fillId="0" borderId="0" xfId="32" applyNumberFormat="1" applyFont="1" applyAlignment="1">
      <alignment horizontal="center" vertical="center"/>
    </xf>
    <xf numFmtId="4" fontId="10" fillId="0" borderId="14" xfId="0" applyNumberFormat="1" applyFont="1" applyBorder="1" applyAlignment="1">
      <alignment horizontal="right" vertical="center"/>
    </xf>
    <xf numFmtId="0" fontId="10" fillId="0" borderId="0" xfId="0" applyFont="1"/>
    <xf numFmtId="0" fontId="10" fillId="0" borderId="13" xfId="0" applyFont="1" applyBorder="1"/>
    <xf numFmtId="0" fontId="10" fillId="0" borderId="21" xfId="0" applyFont="1" applyBorder="1"/>
    <xf numFmtId="4" fontId="10" fillId="0" borderId="24" xfId="0" applyNumberFormat="1" applyFont="1" applyBorder="1" applyAlignment="1">
      <alignment horizontal="right" vertical="center"/>
    </xf>
    <xf numFmtId="0" fontId="18" fillId="0" borderId="0" xfId="32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27" fillId="0" borderId="0" xfId="32" applyFont="1" applyAlignment="1">
      <alignment horizontal="left" vertical="center" wrapText="1"/>
    </xf>
    <xf numFmtId="4" fontId="18" fillId="0" borderId="0" xfId="32" applyNumberFormat="1" applyFont="1" applyAlignment="1">
      <alignment horizontal="center" vertical="center"/>
    </xf>
    <xf numFmtId="4" fontId="34" fillId="34" borderId="14" xfId="0" applyNumberFormat="1" applyFont="1" applyFill="1" applyBorder="1" applyAlignment="1">
      <alignment horizontal="center" vertical="center"/>
    </xf>
    <xf numFmtId="0" fontId="18" fillId="0" borderId="23" xfId="32" applyFont="1" applyBorder="1" applyAlignment="1">
      <alignment vertical="center"/>
    </xf>
    <xf numFmtId="0" fontId="18" fillId="35" borderId="14" xfId="32" applyFont="1" applyFill="1" applyBorder="1" applyAlignment="1">
      <alignment horizontal="center" vertical="center"/>
    </xf>
    <xf numFmtId="0" fontId="21" fillId="0" borderId="23" xfId="32" applyFont="1" applyBorder="1" applyAlignment="1">
      <alignment horizontal="center" vertical="center"/>
    </xf>
    <xf numFmtId="0" fontId="2" fillId="0" borderId="0" xfId="32" quotePrefix="1" applyAlignment="1">
      <alignment horizontal="center" vertical="center"/>
    </xf>
    <xf numFmtId="0" fontId="22" fillId="25" borderId="14" xfId="37" applyFont="1" applyFill="1" applyBorder="1" applyAlignment="1">
      <alignment horizontal="center" vertical="center" wrapText="1"/>
    </xf>
    <xf numFmtId="49" fontId="22" fillId="25" borderId="14" xfId="37" applyNumberFormat="1" applyFont="1" applyFill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/>
    </xf>
    <xf numFmtId="4" fontId="10" fillId="0" borderId="13" xfId="0" applyNumberFormat="1" applyFont="1" applyBorder="1" applyAlignment="1">
      <alignment horizontal="right" vertical="center"/>
    </xf>
    <xf numFmtId="0" fontId="2" fillId="0" borderId="13" xfId="32" applyBorder="1" applyAlignment="1">
      <alignment horizontal="left" vertical="center"/>
    </xf>
    <xf numFmtId="0" fontId="18" fillId="0" borderId="15" xfId="32" applyFont="1" applyBorder="1" applyAlignment="1">
      <alignment horizontal="center" vertical="center"/>
    </xf>
    <xf numFmtId="4" fontId="1" fillId="33" borderId="20" xfId="0" applyNumberFormat="1" applyFont="1" applyFill="1" applyBorder="1" applyAlignment="1">
      <alignment horizontal="right" vertical="center"/>
    </xf>
    <xf numFmtId="4" fontId="10" fillId="36" borderId="20" xfId="0" applyNumberFormat="1" applyFont="1" applyFill="1" applyBorder="1" applyAlignment="1">
      <alignment horizontal="right" vertical="center"/>
    </xf>
    <xf numFmtId="0" fontId="10" fillId="36" borderId="21" xfId="0" applyFont="1" applyFill="1" applyBorder="1"/>
    <xf numFmtId="0" fontId="18" fillId="0" borderId="25" xfId="32" applyFont="1" applyBorder="1" applyAlignment="1">
      <alignment horizontal="center" vertical="center"/>
    </xf>
    <xf numFmtId="4" fontId="1" fillId="36" borderId="20" xfId="0" applyNumberFormat="1" applyFont="1" applyFill="1" applyBorder="1" applyAlignment="1">
      <alignment horizontal="right" vertical="center"/>
    </xf>
    <xf numFmtId="0" fontId="18" fillId="0" borderId="26" xfId="32" applyFont="1" applyBorder="1" applyAlignment="1">
      <alignment horizontal="center" vertical="center"/>
    </xf>
    <xf numFmtId="4" fontId="1" fillId="36" borderId="12" xfId="0" applyNumberFormat="1" applyFont="1" applyFill="1" applyBorder="1" applyAlignment="1">
      <alignment horizontal="right" vertical="center"/>
    </xf>
    <xf numFmtId="0" fontId="18" fillId="0" borderId="27" xfId="32" applyFont="1" applyBorder="1" applyAlignment="1">
      <alignment horizontal="center" vertical="center"/>
    </xf>
    <xf numFmtId="0" fontId="18" fillId="0" borderId="20" xfId="32" applyFont="1" applyBorder="1" applyAlignment="1">
      <alignment horizontal="left" vertical="center"/>
    </xf>
    <xf numFmtId="49" fontId="18" fillId="29" borderId="0" xfId="0" applyNumberFormat="1" applyFont="1" applyFill="1" applyAlignment="1">
      <alignment horizontal="left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49" fontId="25" fillId="30" borderId="14" xfId="0" applyNumberFormat="1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horizontal="center" vertical="center" wrapText="1"/>
    </xf>
    <xf numFmtId="49" fontId="25" fillId="37" borderId="14" xfId="0" applyNumberFormat="1" applyFont="1" applyFill="1" applyBorder="1" applyAlignment="1">
      <alignment horizontal="center" vertical="center" wrapText="1"/>
    </xf>
    <xf numFmtId="49" fontId="25" fillId="38" borderId="26" xfId="0" applyNumberFormat="1" applyFont="1" applyFill="1" applyBorder="1" applyAlignment="1">
      <alignment horizontal="center" vertical="center" wrapText="1"/>
    </xf>
    <xf numFmtId="14" fontId="25" fillId="30" borderId="14" xfId="0" applyNumberFormat="1" applyFont="1" applyFill="1" applyBorder="1" applyAlignment="1">
      <alignment horizontal="center" vertical="center" wrapText="1"/>
    </xf>
    <xf numFmtId="2" fontId="25" fillId="30" borderId="14" xfId="0" applyNumberFormat="1" applyFont="1" applyFill="1" applyBorder="1" applyAlignment="1">
      <alignment horizontal="center" vertical="center" wrapText="1"/>
    </xf>
    <xf numFmtId="49" fontId="25" fillId="38" borderId="15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2" fontId="0" fillId="0" borderId="0" xfId="0" applyNumberFormat="1"/>
    <xf numFmtId="49" fontId="10" fillId="0" borderId="0" xfId="0" applyNumberFormat="1" applyFont="1" applyAlignment="1">
      <alignment horizontal="right"/>
    </xf>
    <xf numFmtId="4" fontId="40" fillId="0" borderId="33" xfId="0" applyNumberFormat="1" applyFont="1" applyBorder="1" applyAlignment="1">
      <alignment horizontal="center"/>
    </xf>
    <xf numFmtId="49" fontId="23" fillId="31" borderId="28" xfId="0" applyNumberFormat="1" applyFont="1" applyFill="1" applyBorder="1" applyAlignment="1">
      <alignment horizontal="center"/>
    </xf>
    <xf numFmtId="0" fontId="24" fillId="31" borderId="29" xfId="0" applyFont="1" applyFill="1" applyBorder="1" applyAlignment="1">
      <alignment horizontal="center"/>
    </xf>
    <xf numFmtId="0" fontId="24" fillId="31" borderId="30" xfId="0" applyFont="1" applyFill="1" applyBorder="1" applyAlignment="1">
      <alignment horizontal="center"/>
    </xf>
    <xf numFmtId="49" fontId="25" fillId="0" borderId="28" xfId="0" applyNumberFormat="1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1" fillId="31" borderId="20" xfId="32" applyFont="1" applyFill="1" applyBorder="1" applyAlignment="1">
      <alignment horizontal="center" vertical="center"/>
    </xf>
    <xf numFmtId="0" fontId="2" fillId="0" borderId="21" xfId="32" applyBorder="1" applyAlignment="1">
      <alignment horizontal="center" vertical="center"/>
    </xf>
    <xf numFmtId="0" fontId="2" fillId="0" borderId="24" xfId="32" applyBorder="1" applyAlignment="1">
      <alignment horizontal="center" vertical="center"/>
    </xf>
    <xf numFmtId="0" fontId="18" fillId="0" borderId="20" xfId="32" applyFont="1" applyBorder="1" applyAlignment="1">
      <alignment horizontal="center" vertical="center"/>
    </xf>
    <xf numFmtId="0" fontId="18" fillId="0" borderId="21" xfId="32" applyFont="1" applyBorder="1" applyAlignment="1">
      <alignment horizontal="center" vertical="center"/>
    </xf>
    <xf numFmtId="0" fontId="18" fillId="0" borderId="24" xfId="32" applyFont="1" applyBorder="1" applyAlignment="1">
      <alignment horizontal="center" vertical="center"/>
    </xf>
    <xf numFmtId="14" fontId="2" fillId="0" borderId="20" xfId="32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1" xfId="32" applyBorder="1" applyAlignment="1">
      <alignment vertical="center"/>
    </xf>
    <xf numFmtId="0" fontId="2" fillId="0" borderId="24" xfId="32" applyBorder="1" applyAlignment="1">
      <alignment vertical="center"/>
    </xf>
    <xf numFmtId="49" fontId="25" fillId="0" borderId="1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29" xfId="0" applyBorder="1"/>
    <xf numFmtId="0" fontId="0" fillId="0" borderId="30" xfId="0" applyBorder="1"/>
    <xf numFmtId="14" fontId="2" fillId="0" borderId="16" xfId="32" applyNumberFormat="1" applyBorder="1" applyAlignment="1">
      <alignment horizontal="center" vertical="center"/>
    </xf>
    <xf numFmtId="0" fontId="2" fillId="0" borderId="0" xfId="32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7" fillId="0" borderId="11" xfId="32" applyFont="1" applyBorder="1" applyAlignment="1">
      <alignment horizontal="center" vertical="center" wrapText="1" shrinkToFit="1"/>
    </xf>
    <xf numFmtId="0" fontId="37" fillId="0" borderId="0" xfId="0" applyFont="1" applyAlignment="1">
      <alignment horizontal="center" vertical="center" wrapText="1" shrinkToFit="1"/>
    </xf>
    <xf numFmtId="0" fontId="0" fillId="0" borderId="24" xfId="0" applyBorder="1" applyAlignment="1">
      <alignment vertical="center"/>
    </xf>
    <xf numFmtId="0" fontId="21" fillId="31" borderId="11" xfId="32" applyFont="1" applyFill="1" applyBorder="1" applyAlignment="1">
      <alignment horizontal="center" vertical="center"/>
    </xf>
    <xf numFmtId="0" fontId="0" fillId="0" borderId="0" xfId="0"/>
    <xf numFmtId="0" fontId="0" fillId="0" borderId="21" xfId="0" applyBorder="1"/>
    <xf numFmtId="0" fontId="0" fillId="0" borderId="24" xfId="0" applyBorder="1"/>
    <xf numFmtId="0" fontId="0" fillId="0" borderId="21" xfId="0" applyBorder="1" applyAlignment="1">
      <alignment vertical="center"/>
    </xf>
    <xf numFmtId="14" fontId="18" fillId="0" borderId="28" xfId="32" applyNumberFormat="1" applyFont="1" applyBorder="1" applyAlignment="1">
      <alignment horizontal="center" vertical="center" wrapText="1"/>
    </xf>
    <xf numFmtId="0" fontId="18" fillId="0" borderId="29" xfId="32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2" fillId="0" borderId="0" xfId="32" quotePrefix="1" applyFont="1" applyAlignment="1">
      <alignment horizontal="left" vertical="center"/>
    </xf>
    <xf numFmtId="0" fontId="18" fillId="40" borderId="20" xfId="32" applyFont="1" applyFill="1" applyBorder="1" applyAlignment="1">
      <alignment horizontal="left" vertical="center"/>
    </xf>
    <xf numFmtId="0" fontId="0" fillId="40" borderId="21" xfId="0" applyFill="1" applyBorder="1" applyAlignment="1">
      <alignment horizontal="left"/>
    </xf>
    <xf numFmtId="0" fontId="32" fillId="0" borderId="0" xfId="32" applyFont="1" applyAlignment="1">
      <alignment horizontal="left" vertical="top" wrapText="1"/>
    </xf>
    <xf numFmtId="0" fontId="32" fillId="0" borderId="0" xfId="32" quotePrefix="1" applyFont="1" applyAlignment="1">
      <alignment horizontal="left" vertical="top" wrapText="1"/>
    </xf>
    <xf numFmtId="0" fontId="0" fillId="40" borderId="24" xfId="0" applyFill="1" applyBorder="1" applyAlignment="1">
      <alignment horizontal="left"/>
    </xf>
    <xf numFmtId="0" fontId="2" fillId="35" borderId="20" xfId="32" applyFill="1" applyBorder="1" applyAlignment="1">
      <alignment horizontal="center" vertical="center"/>
    </xf>
    <xf numFmtId="0" fontId="2" fillId="35" borderId="24" xfId="32" applyFill="1" applyBorder="1" applyAlignment="1">
      <alignment horizontal="center" vertical="center"/>
    </xf>
    <xf numFmtId="0" fontId="21" fillId="31" borderId="32" xfId="32" applyFont="1" applyFill="1" applyBorder="1" applyAlignment="1">
      <alignment horizontal="center" vertical="center"/>
    </xf>
    <xf numFmtId="0" fontId="0" fillId="0" borderId="19" xfId="0" applyBorder="1"/>
    <xf numFmtId="0" fontId="0" fillId="0" borderId="27" xfId="0" applyBorder="1"/>
    <xf numFmtId="0" fontId="18" fillId="35" borderId="20" xfId="32" applyFont="1" applyFill="1" applyBorder="1" applyAlignment="1">
      <alignment horizontal="left" vertical="center"/>
    </xf>
    <xf numFmtId="0" fontId="0" fillId="35" borderId="24" xfId="0" applyFill="1" applyBorder="1" applyAlignment="1">
      <alignment horizontal="left"/>
    </xf>
    <xf numFmtId="0" fontId="2" fillId="0" borderId="20" xfId="32" applyBorder="1" applyAlignment="1">
      <alignment horizontal="left" vertical="center"/>
    </xf>
    <xf numFmtId="0" fontId="10" fillId="0" borderId="24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8" fillId="39" borderId="20" xfId="32" applyFont="1" applyFill="1" applyBorder="1" applyAlignment="1">
      <alignment horizontal="center" vertical="center"/>
    </xf>
    <xf numFmtId="0" fontId="0" fillId="39" borderId="21" xfId="0" applyFill="1" applyBorder="1"/>
    <xf numFmtId="0" fontId="0" fillId="39" borderId="24" xfId="0" applyFill="1" applyBorder="1"/>
    <xf numFmtId="0" fontId="2" fillId="0" borderId="24" xfId="32" applyBorder="1" applyAlignment="1">
      <alignment horizontal="left" vertical="center"/>
    </xf>
    <xf numFmtId="0" fontId="32" fillId="0" borderId="11" xfId="32" applyFont="1" applyBorder="1" applyAlignment="1">
      <alignment horizontal="left" vertical="center" wrapText="1"/>
    </xf>
    <xf numFmtId="0" fontId="32" fillId="0" borderId="0" xfId="32" applyFont="1" applyAlignment="1">
      <alignment horizontal="left" vertical="center" wrapText="1"/>
    </xf>
    <xf numFmtId="49" fontId="32" fillId="0" borderId="11" xfId="32" quotePrefix="1" applyNumberFormat="1" applyFont="1" applyBorder="1" applyAlignment="1">
      <alignment horizontal="left" vertical="center" wrapText="1"/>
    </xf>
    <xf numFmtId="49" fontId="32" fillId="0" borderId="0" xfId="32" applyNumberFormat="1" applyFont="1" applyAlignment="1">
      <alignment horizontal="left" vertical="center" wrapText="1"/>
    </xf>
    <xf numFmtId="0" fontId="31" fillId="0" borderId="0" xfId="32" applyFont="1" applyAlignment="1">
      <alignment vertical="center"/>
    </xf>
    <xf numFmtId="0" fontId="36" fillId="0" borderId="0" xfId="0" applyFont="1"/>
    <xf numFmtId="2" fontId="25" fillId="33" borderId="26" xfId="0" applyNumberFormat="1" applyFont="1" applyFill="1" applyBorder="1" applyAlignment="1">
      <alignment horizontal="center" vertical="center" wrapText="1"/>
    </xf>
    <xf numFmtId="2" fontId="25" fillId="33" borderId="15" xfId="0" applyNumberFormat="1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horizontal="center" vertical="center" wrapText="1"/>
    </xf>
    <xf numFmtId="0" fontId="25" fillId="35" borderId="26" xfId="0" applyFont="1" applyFill="1" applyBorder="1" applyAlignment="1">
      <alignment horizontal="center" vertical="center" wrapText="1"/>
    </xf>
    <xf numFmtId="49" fontId="25" fillId="38" borderId="20" xfId="0" applyNumberFormat="1" applyFont="1" applyFill="1" applyBorder="1" applyAlignment="1">
      <alignment horizontal="center" vertical="center" wrapText="1"/>
    </xf>
    <xf numFmtId="49" fontId="25" fillId="38" borderId="24" xfId="0" applyNumberFormat="1" applyFont="1" applyFill="1" applyBorder="1" applyAlignment="1">
      <alignment horizontal="center" vertical="center" wrapText="1"/>
    </xf>
    <xf numFmtId="49" fontId="25" fillId="28" borderId="14" xfId="0" applyNumberFormat="1" applyFont="1" applyFill="1" applyBorder="1" applyAlignment="1">
      <alignment horizontal="center" vertical="center" wrapText="1"/>
    </xf>
    <xf numFmtId="49" fontId="25" fillId="32" borderId="14" xfId="0" applyNumberFormat="1" applyFont="1" applyFill="1" applyBorder="1" applyAlignment="1">
      <alignment horizontal="center" vertical="center" wrapText="1"/>
    </xf>
    <xf numFmtId="49" fontId="38" fillId="32" borderId="14" xfId="0" applyNumberFormat="1" applyFont="1" applyFill="1" applyBorder="1" applyAlignment="1">
      <alignment horizontal="center" vertical="center" wrapText="1"/>
    </xf>
    <xf numFmtId="49" fontId="25" fillId="30" borderId="14" xfId="0" applyNumberFormat="1" applyFont="1" applyFill="1" applyBorder="1" applyAlignment="1">
      <alignment horizontal="center" vertical="center" wrapText="1"/>
    </xf>
    <xf numFmtId="2" fontId="25" fillId="41" borderId="26" xfId="0" applyNumberFormat="1" applyFont="1" applyFill="1" applyBorder="1" applyAlignment="1">
      <alignment horizontal="center" vertical="center" wrapText="1"/>
    </xf>
    <xf numFmtId="2" fontId="25" fillId="41" borderId="25" xfId="0" applyNumberFormat="1" applyFont="1" applyFill="1" applyBorder="1" applyAlignment="1">
      <alignment horizontal="center" vertical="center" wrapText="1"/>
    </xf>
    <xf numFmtId="2" fontId="25" fillId="41" borderId="15" xfId="0" applyNumberFormat="1" applyFont="1" applyFill="1" applyBorder="1" applyAlignment="1">
      <alignment horizontal="center" vertical="center" wrapText="1"/>
    </xf>
    <xf numFmtId="2" fontId="25" fillId="33" borderId="20" xfId="0" applyNumberFormat="1" applyFont="1" applyFill="1" applyBorder="1" applyAlignment="1">
      <alignment horizontal="center" vertical="center" wrapText="1"/>
    </xf>
    <xf numFmtId="2" fontId="25" fillId="33" borderId="21" xfId="0" applyNumberFormat="1" applyFont="1" applyFill="1" applyBorder="1" applyAlignment="1">
      <alignment horizontal="center" vertical="center" wrapText="1"/>
    </xf>
    <xf numFmtId="2" fontId="25" fillId="33" borderId="24" xfId="0" applyNumberFormat="1" applyFont="1" applyFill="1" applyBorder="1" applyAlignment="1">
      <alignment horizontal="center" vertical="center" wrapText="1"/>
    </xf>
    <xf numFmtId="49" fontId="25" fillId="37" borderId="20" xfId="0" applyNumberFormat="1" applyFont="1" applyFill="1" applyBorder="1" applyAlignment="1">
      <alignment horizontal="center" vertical="center" wrapText="1"/>
    </xf>
    <xf numFmtId="49" fontId="25" fillId="37" borderId="14" xfId="0" applyNumberFormat="1" applyFont="1" applyFill="1" applyBorder="1" applyAlignment="1">
      <alignment horizontal="center" vertical="center" wrapText="1"/>
    </xf>
    <xf numFmtId="0" fontId="18" fillId="39" borderId="14" xfId="32" applyFont="1" applyFill="1" applyBorder="1" applyAlignment="1">
      <alignment horizontal="center" vertical="center"/>
    </xf>
    <xf numFmtId="0" fontId="18" fillId="39" borderId="26" xfId="32" applyFont="1" applyFill="1" applyBorder="1" applyAlignment="1">
      <alignment horizontal="center" vertical="center"/>
    </xf>
    <xf numFmtId="4" fontId="18" fillId="27" borderId="12" xfId="32" applyNumberFormat="1" applyFont="1" applyFill="1" applyBorder="1" applyAlignment="1">
      <alignment horizontal="left" vertical="center" wrapText="1"/>
    </xf>
    <xf numFmtId="4" fontId="18" fillId="27" borderId="13" xfId="32" applyNumberFormat="1" applyFont="1" applyFill="1" applyBorder="1" applyAlignment="1">
      <alignment horizontal="left" vertical="center" wrapText="1"/>
    </xf>
    <xf numFmtId="4" fontId="18" fillId="27" borderId="22" xfId="32" applyNumberFormat="1" applyFont="1" applyFill="1" applyBorder="1" applyAlignment="1">
      <alignment horizontal="left" vertical="center" wrapText="1"/>
    </xf>
    <xf numFmtId="0" fontId="18" fillId="0" borderId="19" xfId="32" applyFont="1" applyBorder="1" applyAlignment="1">
      <alignment horizontal="left" vertical="center"/>
    </xf>
    <xf numFmtId="0" fontId="18" fillId="0" borderId="27" xfId="32" applyFont="1" applyBorder="1" applyAlignment="1">
      <alignment horizontal="left" vertical="center"/>
    </xf>
    <xf numFmtId="0" fontId="18" fillId="33" borderId="21" xfId="32" applyFont="1" applyFill="1" applyBorder="1" applyAlignment="1">
      <alignment horizontal="left" vertical="center"/>
    </xf>
    <xf numFmtId="0" fontId="18" fillId="33" borderId="24" xfId="32" applyFont="1" applyFill="1" applyBorder="1" applyAlignment="1">
      <alignment horizontal="left" vertical="center"/>
    </xf>
    <xf numFmtId="0" fontId="18" fillId="36" borderId="21" xfId="32" applyFont="1" applyFill="1" applyBorder="1" applyAlignment="1">
      <alignment horizontal="left" vertical="center"/>
    </xf>
    <xf numFmtId="0" fontId="18" fillId="36" borderId="24" xfId="32" applyFont="1" applyFill="1" applyBorder="1" applyAlignment="1">
      <alignment horizontal="left" vertical="center"/>
    </xf>
    <xf numFmtId="0" fontId="18" fillId="36" borderId="13" xfId="32" applyFont="1" applyFill="1" applyBorder="1" applyAlignment="1">
      <alignment horizontal="left" vertical="center"/>
    </xf>
    <xf numFmtId="0" fontId="18" fillId="36" borderId="22" xfId="32" applyFont="1" applyFill="1" applyBorder="1" applyAlignment="1">
      <alignment horizontal="left" vertical="center"/>
    </xf>
    <xf numFmtId="0" fontId="2" fillId="36" borderId="20" xfId="32" applyFill="1" applyBorder="1" applyAlignment="1">
      <alignment horizontal="left" vertical="center"/>
    </xf>
    <xf numFmtId="0" fontId="2" fillId="36" borderId="21" xfId="32" applyFill="1" applyBorder="1" applyAlignment="1">
      <alignment horizontal="left" vertical="center"/>
    </xf>
    <xf numFmtId="0" fontId="2" fillId="36" borderId="24" xfId="32" applyFill="1" applyBorder="1" applyAlignment="1">
      <alignment horizontal="left" vertical="center"/>
    </xf>
    <xf numFmtId="0" fontId="18" fillId="0" borderId="21" xfId="32" applyFont="1" applyBorder="1" applyAlignment="1">
      <alignment horizontal="left" vertical="center"/>
    </xf>
    <xf numFmtId="0" fontId="18" fillId="0" borderId="24" xfId="32" applyFont="1" applyBorder="1" applyAlignment="1">
      <alignment horizontal="left" vertical="center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Input" xfId="29" builtinId="20" customBuiltin="1"/>
    <cellStyle name="Migliaia [0] 2" xfId="30"/>
    <cellStyle name="Neutrale" xfId="31" builtinId="28" customBuiltin="1"/>
    <cellStyle name="Normale" xfId="0" builtinId="0"/>
    <cellStyle name="Normale 2" xfId="32"/>
    <cellStyle name="Normale 2 2" xfId="33"/>
    <cellStyle name="Normale 3" xfId="34"/>
    <cellStyle name="Normale 4" xfId="35"/>
    <cellStyle name="Normale 5" xfId="36"/>
    <cellStyle name="Normale_Foglio1" xfId="37"/>
    <cellStyle name="Nota" xfId="38" builtinId="10" customBuiltin="1"/>
    <cellStyle name="Output" xfId="39" builtinId="21" customBuiltin="1"/>
    <cellStyle name="Testo avviso" xfId="40" builtinId="11" customBuiltin="1"/>
    <cellStyle name="Testo descrittivo" xfId="41" builtinId="53" customBuiltin="1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e" xfId="47" builtinId="25" customBuiltin="1"/>
    <cellStyle name="Valore non valido" xfId="48" builtinId="27" customBuiltin="1"/>
    <cellStyle name="Valore valido" xfId="49" builtinId="26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61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</row>
    <row r="2" spans="1:12" s="56" customFormat="1" ht="23.1" customHeight="1">
      <c r="A2" s="164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6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55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ColWidth="9.140625" defaultRowHeight="15"/>
  <cols>
    <col min="1" max="1" width="5.7109375" style="30" bestFit="1" customWidth="1"/>
    <col min="2" max="2" width="6.28515625" style="30" bestFit="1" customWidth="1"/>
    <col min="3" max="3" width="10.7109375" style="31" bestFit="1" customWidth="1"/>
    <col min="4" max="4" width="18.140625" style="32" customWidth="1"/>
    <col min="5" max="5" width="10.7109375" style="31" bestFit="1" customWidth="1"/>
    <col min="6" max="6" width="15.7109375" style="32" customWidth="1"/>
    <col min="7" max="7" width="12.140625" style="33" customWidth="1"/>
    <col min="8" max="8" width="14.85546875" style="30" customWidth="1"/>
    <col min="9" max="9" width="5.7109375" style="30" bestFit="1" customWidth="1"/>
    <col min="10" max="10" width="8.28515625" style="30" bestFit="1" customWidth="1"/>
    <col min="11" max="11" width="10.7109375" style="31" bestFit="1" customWidth="1"/>
    <col min="12" max="12" width="25.5703125" style="32" customWidth="1"/>
    <col min="13" max="13" width="16.7109375" style="31" customWidth="1"/>
    <col min="14" max="14" width="19.28515625" style="31" customWidth="1"/>
    <col min="15" max="15" width="7" style="30" hidden="1" customWidth="1"/>
    <col min="16" max="16" width="22.28515625" style="32" hidden="1" customWidth="1"/>
    <col min="17" max="20" width="0" style="30" hidden="1" customWidth="1"/>
    <col min="21" max="21" width="5.7109375" style="30" hidden="1" customWidth="1"/>
    <col min="22" max="22" width="8.28515625" style="30" hidden="1" customWidth="1"/>
    <col min="23" max="23" width="3.28515625" style="30" hidden="1" customWidth="1"/>
    <col min="24" max="24" width="13.7109375" style="30" customWidth="1"/>
    <col min="25" max="25" width="8.28515625" style="30" bestFit="1" customWidth="1"/>
    <col min="26" max="26" width="12.85546875" style="31" customWidth="1"/>
    <col min="27" max="27" width="17.7109375" style="34" customWidth="1"/>
    <col min="28" max="28" width="14.140625" style="34" bestFit="1" customWidth="1"/>
    <col min="29" max="29" width="11.7109375" style="35" customWidth="1"/>
    <col min="30" max="30" width="3" style="36" bestFit="1" customWidth="1"/>
    <col min="31" max="31" width="11.7109375" style="36" customWidth="1"/>
    <col min="32" max="32" width="8.7109375" style="36" customWidth="1"/>
    <col min="33" max="33" width="11.7109375" style="36" customWidth="1"/>
    <col min="34" max="34" width="10.28515625" style="35" bestFit="1" customWidth="1"/>
    <col min="35" max="16384" width="9.140625" style="30"/>
  </cols>
  <sheetData>
    <row r="1" spans="1:34" s="14" customFormat="1" ht="23.1" customHeight="1">
      <c r="A1" s="167" t="s">
        <v>12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9"/>
    </row>
    <row r="2" spans="1:34" s="14" customFormat="1" ht="15" customHeight="1">
      <c r="A2" s="15"/>
      <c r="B2" s="16"/>
      <c r="C2" s="17"/>
      <c r="D2" s="18"/>
      <c r="E2" s="17"/>
      <c r="F2" s="18"/>
      <c r="G2" s="19"/>
      <c r="H2" s="16"/>
      <c r="I2" s="16"/>
      <c r="J2" s="16"/>
      <c r="K2" s="17"/>
      <c r="L2" s="18"/>
      <c r="M2" s="17"/>
      <c r="N2" s="17"/>
      <c r="O2" s="16"/>
      <c r="P2" s="18"/>
      <c r="Q2" s="16"/>
      <c r="R2" s="16"/>
      <c r="S2" s="16"/>
      <c r="T2" s="16"/>
      <c r="U2" s="16"/>
      <c r="V2" s="16"/>
      <c r="W2" s="16"/>
      <c r="X2" s="16"/>
      <c r="Y2" s="16"/>
      <c r="Z2" s="17"/>
      <c r="AA2" s="17"/>
      <c r="AB2" s="17"/>
      <c r="AC2" s="20"/>
      <c r="AD2" s="21"/>
      <c r="AE2" s="22"/>
      <c r="AF2" s="22"/>
      <c r="AG2" s="22"/>
      <c r="AH2" s="23"/>
    </row>
    <row r="3" spans="1:34" s="14" customFormat="1" ht="23.1" customHeight="1">
      <c r="A3" s="170" t="s">
        <v>55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9"/>
    </row>
    <row r="4" spans="1:34" s="14" customFormat="1" ht="15" customHeight="1">
      <c r="A4" s="24"/>
      <c r="B4" s="25"/>
      <c r="C4" s="26"/>
      <c r="D4" s="27"/>
      <c r="E4" s="26"/>
      <c r="F4" s="27"/>
      <c r="G4" s="28"/>
      <c r="H4" s="25"/>
      <c r="I4" s="25"/>
      <c r="J4" s="25"/>
      <c r="K4" s="26"/>
      <c r="L4" s="27"/>
      <c r="M4" s="26"/>
      <c r="N4" s="26"/>
      <c r="O4" s="25"/>
      <c r="P4" s="27"/>
      <c r="Q4" s="25"/>
      <c r="R4" s="25"/>
      <c r="S4" s="25"/>
      <c r="T4" s="25"/>
      <c r="U4" s="25"/>
      <c r="V4" s="25"/>
      <c r="W4" s="25"/>
      <c r="X4" s="25"/>
      <c r="Y4" s="25"/>
      <c r="Z4" s="26"/>
      <c r="AA4" s="173" t="s">
        <v>13</v>
      </c>
      <c r="AB4" s="168"/>
      <c r="AC4" s="168"/>
      <c r="AD4" s="168"/>
      <c r="AE4" s="168"/>
      <c r="AF4" s="168"/>
      <c r="AG4" s="174"/>
      <c r="AH4" s="29">
        <v>30</v>
      </c>
    </row>
    <row r="5" spans="1:34" s="14" customFormat="1" ht="23.1" customHeight="1">
      <c r="A5" s="170" t="s">
        <v>14</v>
      </c>
      <c r="B5" s="171"/>
      <c r="C5" s="172"/>
      <c r="D5" s="170" t="s">
        <v>15</v>
      </c>
      <c r="E5" s="171"/>
      <c r="F5" s="171"/>
      <c r="G5" s="171"/>
      <c r="H5" s="172"/>
      <c r="I5" s="170" t="s">
        <v>16</v>
      </c>
      <c r="J5" s="171"/>
      <c r="K5" s="172"/>
      <c r="L5" s="170" t="s">
        <v>1</v>
      </c>
      <c r="M5" s="171"/>
      <c r="N5" s="171"/>
      <c r="O5" s="170" t="s">
        <v>17</v>
      </c>
      <c r="P5" s="172"/>
      <c r="Q5" s="170" t="s">
        <v>18</v>
      </c>
      <c r="R5" s="171"/>
      <c r="S5" s="171"/>
      <c r="T5" s="172"/>
      <c r="U5" s="170" t="s">
        <v>19</v>
      </c>
      <c r="V5" s="171"/>
      <c r="W5" s="171"/>
      <c r="X5" s="52" t="s">
        <v>47</v>
      </c>
      <c r="Y5" s="170" t="s">
        <v>20</v>
      </c>
      <c r="Z5" s="172"/>
      <c r="AA5" s="170" t="s">
        <v>41</v>
      </c>
      <c r="AB5" s="175"/>
      <c r="AC5" s="175"/>
      <c r="AD5" s="175"/>
      <c r="AE5" s="175"/>
      <c r="AF5" s="175"/>
      <c r="AG5" s="175"/>
      <c r="AH5" s="176"/>
    </row>
    <row r="6" spans="1:34" ht="36" customHeight="1">
      <c r="A6" s="45" t="s">
        <v>21</v>
      </c>
      <c r="B6" s="45" t="s">
        <v>22</v>
      </c>
      <c r="C6" s="46" t="s">
        <v>23</v>
      </c>
      <c r="D6" s="45" t="s">
        <v>24</v>
      </c>
      <c r="E6" s="47" t="s">
        <v>25</v>
      </c>
      <c r="F6" s="45" t="s">
        <v>26</v>
      </c>
      <c r="G6" s="48" t="s">
        <v>27</v>
      </c>
      <c r="H6" s="45" t="s">
        <v>28</v>
      </c>
      <c r="I6" s="45" t="s">
        <v>21</v>
      </c>
      <c r="J6" s="45" t="s">
        <v>24</v>
      </c>
      <c r="K6" s="46" t="s">
        <v>29</v>
      </c>
      <c r="L6" s="45" t="s">
        <v>30</v>
      </c>
      <c r="M6" s="47" t="s">
        <v>31</v>
      </c>
      <c r="N6" s="47" t="s">
        <v>32</v>
      </c>
      <c r="O6" s="45" t="s">
        <v>33</v>
      </c>
      <c r="P6" s="45" t="s">
        <v>26</v>
      </c>
      <c r="Q6" s="45" t="s">
        <v>33</v>
      </c>
      <c r="R6" s="45" t="s">
        <v>34</v>
      </c>
      <c r="S6" s="45" t="s">
        <v>35</v>
      </c>
      <c r="T6" s="45" t="s">
        <v>36</v>
      </c>
      <c r="U6" s="45" t="s">
        <v>21</v>
      </c>
      <c r="V6" s="45" t="s">
        <v>24</v>
      </c>
      <c r="W6" s="45" t="s">
        <v>37</v>
      </c>
      <c r="X6" s="45" t="s">
        <v>25</v>
      </c>
      <c r="Y6" s="45" t="s">
        <v>24</v>
      </c>
      <c r="Z6" s="46" t="s">
        <v>38</v>
      </c>
      <c r="AA6" s="49" t="s">
        <v>45</v>
      </c>
      <c r="AB6" s="49" t="s">
        <v>39</v>
      </c>
      <c r="AC6" s="49" t="s">
        <v>42</v>
      </c>
      <c r="AD6" s="49" t="s">
        <v>40</v>
      </c>
      <c r="AE6" s="49" t="s">
        <v>43</v>
      </c>
      <c r="AF6" s="49" t="s">
        <v>44</v>
      </c>
      <c r="AG6" s="57" t="s">
        <v>48</v>
      </c>
      <c r="AH6" s="50" t="s">
        <v>46</v>
      </c>
    </row>
    <row r="7" spans="1:34">
      <c r="A7" s="37"/>
      <c r="B7" s="37"/>
      <c r="C7" s="38"/>
      <c r="D7" s="54"/>
      <c r="E7" s="38"/>
      <c r="F7" s="39"/>
      <c r="G7" s="40"/>
      <c r="H7" s="37"/>
      <c r="I7" s="37"/>
      <c r="J7" s="37"/>
      <c r="K7" s="38"/>
      <c r="L7" s="39"/>
      <c r="M7" s="38"/>
      <c r="N7" s="38"/>
      <c r="O7" s="37"/>
      <c r="P7" s="39"/>
      <c r="Q7" s="37"/>
      <c r="R7" s="37"/>
      <c r="S7" s="37"/>
      <c r="T7" s="37"/>
      <c r="U7" s="41"/>
      <c r="V7" s="41"/>
      <c r="W7" s="41"/>
      <c r="X7" s="51"/>
      <c r="Y7" s="37"/>
      <c r="Z7" s="38"/>
      <c r="AA7" s="42"/>
      <c r="AB7" s="42"/>
      <c r="AC7" s="43"/>
      <c r="AD7" s="44"/>
      <c r="AE7" s="53"/>
      <c r="AF7" s="44"/>
      <c r="AG7" s="53"/>
      <c r="AH7" s="43"/>
    </row>
    <row r="8" spans="1:34">
      <c r="C8" s="30"/>
      <c r="D8" s="30"/>
      <c r="E8" s="30"/>
      <c r="F8" s="30"/>
      <c r="G8" s="30"/>
      <c r="K8" s="30"/>
      <c r="L8" s="30"/>
      <c r="M8" s="30"/>
      <c r="N8" s="30"/>
      <c r="P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>
      <c r="C9" s="30"/>
      <c r="D9" s="30"/>
      <c r="E9" s="30"/>
      <c r="F9" s="30"/>
      <c r="G9" s="30"/>
      <c r="K9" s="30"/>
      <c r="L9" s="30"/>
      <c r="M9" s="30"/>
      <c r="N9" s="30"/>
      <c r="P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>
      <c r="C10" s="30"/>
      <c r="D10" s="30"/>
      <c r="E10" s="30"/>
      <c r="F10" s="30"/>
      <c r="G10" s="30"/>
      <c r="K10" s="30"/>
      <c r="L10" s="30"/>
      <c r="M10" s="30"/>
      <c r="N10" s="30"/>
      <c r="P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spans="1:34">
      <c r="C11" s="30"/>
      <c r="D11" s="30"/>
      <c r="E11" s="30"/>
      <c r="F11" s="30"/>
      <c r="G11" s="30"/>
      <c r="K11" s="30"/>
      <c r="L11" s="30"/>
      <c r="M11" s="30"/>
      <c r="N11" s="30"/>
      <c r="P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1:34">
      <c r="C12" s="30"/>
      <c r="D12" s="30"/>
      <c r="E12" s="30"/>
      <c r="F12" s="30"/>
      <c r="G12" s="30"/>
      <c r="K12" s="30"/>
      <c r="L12" s="30"/>
      <c r="M12" s="30"/>
      <c r="N12" s="30"/>
      <c r="P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spans="1:34">
      <c r="C13" s="30"/>
      <c r="D13" s="30"/>
      <c r="E13" s="30"/>
      <c r="F13" s="30"/>
      <c r="G13" s="30"/>
      <c r="K13" s="30"/>
      <c r="L13" s="30"/>
      <c r="M13" s="30"/>
      <c r="N13" s="30"/>
      <c r="P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spans="1:34">
      <c r="C14" s="30"/>
      <c r="D14" s="30"/>
      <c r="E14" s="30"/>
      <c r="F14" s="30"/>
      <c r="G14" s="30"/>
      <c r="K14" s="30"/>
      <c r="L14" s="30"/>
      <c r="M14" s="30"/>
      <c r="N14" s="30"/>
      <c r="P14" s="30"/>
      <c r="Z14" s="30"/>
      <c r="AA14" s="30"/>
      <c r="AB14" s="30"/>
      <c r="AC14" s="30"/>
      <c r="AD14" s="30"/>
      <c r="AE14" s="30"/>
      <c r="AF14" s="30"/>
      <c r="AG14" s="30"/>
      <c r="AH14" s="30"/>
    </row>
  </sheetData>
  <sheetProtection password="D3C7" sheet="1"/>
  <mergeCells count="12">
    <mergeCell ref="A1:AH1"/>
    <mergeCell ref="A3:AH3"/>
    <mergeCell ref="A5:C5"/>
    <mergeCell ref="D5:H5"/>
    <mergeCell ref="I5:K5"/>
    <mergeCell ref="L5:N5"/>
    <mergeCell ref="O5:P5"/>
    <mergeCell ref="Q5:T5"/>
    <mergeCell ref="U5:W5"/>
    <mergeCell ref="AA4:AG4"/>
    <mergeCell ref="Y5:Z5"/>
    <mergeCell ref="AA5:AH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61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80"/>
    </row>
    <row r="2" spans="1:18" ht="23.1" customHeight="1">
      <c r="A2" s="59"/>
      <c r="B2"/>
      <c r="C2"/>
      <c r="D2"/>
      <c r="G2"/>
      <c r="H2"/>
      <c r="I2"/>
      <c r="J2"/>
      <c r="R2" s="60"/>
    </row>
    <row r="3" spans="1:18" ht="23.1" customHeight="1">
      <c r="A3" s="164" t="s">
        <v>54</v>
      </c>
      <c r="B3" s="165"/>
      <c r="C3" s="165"/>
      <c r="D3" s="165"/>
      <c r="E3" s="165"/>
      <c r="F3" s="165"/>
      <c r="G3" s="165"/>
      <c r="H3" s="165"/>
      <c r="I3" s="165"/>
      <c r="J3" s="165"/>
      <c r="K3" s="179"/>
      <c r="L3" s="179"/>
      <c r="M3" s="179"/>
      <c r="N3" s="179"/>
      <c r="O3" s="179"/>
      <c r="P3" s="179"/>
      <c r="Q3" s="179"/>
      <c r="R3" s="180"/>
    </row>
    <row r="4" spans="1:18" ht="23.1" customHeight="1">
      <c r="A4" s="164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80"/>
    </row>
    <row r="5" spans="1:18" s="56" customFormat="1" ht="23.1" customHeight="1">
      <c r="A5" s="177"/>
      <c r="B5" s="178"/>
      <c r="C5" s="178"/>
      <c r="D5" s="178"/>
      <c r="E5" s="178"/>
      <c r="F5" s="178"/>
      <c r="G5" s="178"/>
      <c r="H5" s="178"/>
      <c r="I5" s="178"/>
      <c r="J5" s="178"/>
      <c r="K5" s="181" t="s">
        <v>13</v>
      </c>
      <c r="L5" s="182"/>
      <c r="M5" s="182"/>
      <c r="N5" s="182"/>
      <c r="O5" s="182"/>
      <c r="P5" s="182"/>
      <c r="Q5" s="183"/>
      <c r="R5" s="76">
        <v>30</v>
      </c>
    </row>
    <row r="6" spans="1:18" ht="35.1" customHeight="1">
      <c r="A6" s="58" t="s">
        <v>3</v>
      </c>
      <c r="B6" s="58" t="s">
        <v>4</v>
      </c>
      <c r="C6" s="61" t="s">
        <v>1</v>
      </c>
      <c r="D6" s="61" t="s">
        <v>5</v>
      </c>
      <c r="E6" s="62" t="s">
        <v>9</v>
      </c>
      <c r="F6" s="63" t="s">
        <v>17</v>
      </c>
      <c r="G6" s="61" t="s">
        <v>2</v>
      </c>
      <c r="H6" s="58" t="s">
        <v>6</v>
      </c>
      <c r="I6" s="61" t="s">
        <v>7</v>
      </c>
      <c r="J6" s="62" t="s">
        <v>8</v>
      </c>
      <c r="K6" s="64" t="s">
        <v>49</v>
      </c>
      <c r="L6" s="64" t="s">
        <v>50</v>
      </c>
      <c r="M6" s="64" t="s">
        <v>51</v>
      </c>
      <c r="N6" s="65" t="s">
        <v>40</v>
      </c>
      <c r="O6" s="64" t="s">
        <v>52</v>
      </c>
      <c r="P6" s="64" t="s">
        <v>53</v>
      </c>
      <c r="Q6" s="64" t="s">
        <v>48</v>
      </c>
      <c r="R6" s="66" t="s">
        <v>46</v>
      </c>
    </row>
    <row r="7" spans="1:18">
      <c r="A7" s="67"/>
      <c r="B7" s="67"/>
      <c r="C7" s="68"/>
      <c r="D7" s="69"/>
      <c r="E7" s="70"/>
      <c r="F7" s="69"/>
      <c r="G7" s="67"/>
      <c r="H7" s="67"/>
      <c r="I7" s="69"/>
      <c r="J7" s="71"/>
      <c r="K7" s="73"/>
      <c r="L7" s="74"/>
      <c r="M7" s="72"/>
      <c r="N7" s="72"/>
      <c r="O7" s="75"/>
      <c r="P7" s="72"/>
      <c r="Q7" s="73"/>
      <c r="R7" s="72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14"/>
  <sheetViews>
    <sheetView showGridLines="0" zoomScaleNormal="100" workbookViewId="0">
      <selection sqref="A1:AI1"/>
    </sheetView>
  </sheetViews>
  <sheetFormatPr defaultColWidth="9.140625" defaultRowHeight="15"/>
  <cols>
    <col min="1" max="1" width="5.7109375" style="30" bestFit="1" customWidth="1"/>
    <col min="2" max="2" width="6.28515625" style="30" bestFit="1" customWidth="1"/>
    <col min="3" max="3" width="10.7109375" style="31" bestFit="1" customWidth="1"/>
    <col min="4" max="4" width="18.140625" style="32" customWidth="1"/>
    <col min="5" max="5" width="10.7109375" style="31" bestFit="1" customWidth="1"/>
    <col min="6" max="6" width="15.7109375" style="32" customWidth="1"/>
    <col min="7" max="8" width="12.140625" style="33" customWidth="1"/>
    <col min="9" max="9" width="8" style="82" customWidth="1"/>
    <col min="10" max="10" width="12.140625" style="33" customWidth="1"/>
    <col min="11" max="11" width="14.85546875" style="30" customWidth="1"/>
    <col min="12" max="12" width="5.7109375" style="30" bestFit="1" customWidth="1"/>
    <col min="13" max="13" width="8.28515625" style="30" bestFit="1" customWidth="1"/>
    <col min="14" max="14" width="10.7109375" style="31" bestFit="1" customWidth="1"/>
    <col min="15" max="15" width="25.5703125" style="32" customWidth="1"/>
    <col min="16" max="16" width="16.7109375" style="31" customWidth="1"/>
    <col min="17" max="17" width="19.28515625" style="31" customWidth="1"/>
    <col min="18" max="18" width="7" style="30" hidden="1" customWidth="1"/>
    <col min="19" max="19" width="22.28515625" style="32" hidden="1" customWidth="1"/>
    <col min="20" max="23" width="0" style="30" hidden="1" customWidth="1"/>
    <col min="24" max="24" width="5.7109375" style="30" hidden="1" customWidth="1"/>
    <col min="25" max="25" width="8.28515625" style="30" hidden="1" customWidth="1"/>
    <col min="26" max="26" width="3.28515625" style="30" hidden="1" customWidth="1"/>
    <col min="27" max="27" width="13.7109375" style="30" customWidth="1"/>
    <col min="28" max="28" width="8.28515625" style="30" bestFit="1" customWidth="1"/>
    <col min="29" max="29" width="12.7109375" style="31" customWidth="1"/>
    <col min="30" max="30" width="14" style="31" customWidth="1"/>
    <col min="31" max="31" width="15.7109375" style="31" customWidth="1"/>
    <col min="32" max="32" width="15.7109375" style="36" customWidth="1"/>
    <col min="33" max="33" width="14.7109375" style="36" customWidth="1"/>
    <col min="34" max="34" width="16.140625" style="33" customWidth="1"/>
    <col min="35" max="35" width="15.42578125" style="30" customWidth="1"/>
    <col min="36" max="37" width="9.140625" style="30"/>
    <col min="38" max="38" width="19" style="30" customWidth="1"/>
    <col min="39" max="16384" width="9.140625" style="30"/>
  </cols>
  <sheetData>
    <row r="1" spans="1:38" s="14" customFormat="1" ht="23.1" customHeight="1">
      <c r="A1" s="187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</row>
    <row r="2" spans="1:38" s="14" customFormat="1" ht="15" customHeight="1">
      <c r="A2" s="15"/>
      <c r="B2" s="16"/>
      <c r="C2" s="17"/>
      <c r="D2" s="18"/>
      <c r="E2" s="17"/>
      <c r="F2" s="18"/>
      <c r="G2" s="19"/>
      <c r="H2" s="19"/>
      <c r="I2" s="96"/>
      <c r="J2" s="19"/>
      <c r="K2" s="16"/>
      <c r="L2" s="16"/>
      <c r="M2" s="16"/>
      <c r="N2" s="17"/>
      <c r="O2" s="18"/>
      <c r="P2" s="17"/>
      <c r="Q2" s="17"/>
      <c r="R2" s="16"/>
      <c r="S2" s="18"/>
      <c r="T2" s="16"/>
      <c r="U2" s="16"/>
      <c r="V2" s="16"/>
      <c r="W2" s="16"/>
      <c r="X2" s="16"/>
      <c r="Y2" s="16"/>
      <c r="Z2" s="16"/>
      <c r="AA2" s="16"/>
      <c r="AB2" s="16"/>
      <c r="AC2" s="17"/>
      <c r="AD2" s="17"/>
      <c r="AE2" s="17"/>
      <c r="AF2" s="21"/>
      <c r="AG2" s="22"/>
      <c r="AH2" s="89"/>
    </row>
    <row r="3" spans="1:38" s="14" customFormat="1" ht="23.1" customHeight="1">
      <c r="A3" s="170" t="s">
        <v>57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90"/>
    </row>
    <row r="4" spans="1:38" s="14" customFormat="1" ht="15" customHeight="1">
      <c r="A4" s="24"/>
      <c r="B4" s="25"/>
      <c r="C4" s="26"/>
      <c r="D4" s="27"/>
      <c r="E4" s="26"/>
      <c r="F4" s="27"/>
      <c r="G4" s="28"/>
      <c r="H4" s="28"/>
      <c r="I4" s="97"/>
      <c r="J4" s="28"/>
      <c r="K4" s="25"/>
      <c r="L4" s="25"/>
      <c r="M4" s="25"/>
      <c r="N4" s="26"/>
      <c r="O4" s="27"/>
      <c r="P4" s="26"/>
      <c r="Q4" s="26"/>
      <c r="R4" s="25"/>
      <c r="S4" s="27"/>
      <c r="T4" s="25"/>
      <c r="U4" s="25"/>
      <c r="V4" s="25"/>
      <c r="W4" s="25"/>
      <c r="X4" s="25"/>
      <c r="Y4" s="25"/>
      <c r="Z4" s="25"/>
      <c r="AA4" s="25"/>
      <c r="AB4" s="25"/>
      <c r="AC4" s="26"/>
      <c r="AD4" s="173"/>
      <c r="AE4" s="168"/>
      <c r="AF4" s="168"/>
      <c r="AG4" s="168"/>
      <c r="AH4" s="191"/>
      <c r="AI4" s="186"/>
    </row>
    <row r="5" spans="1:38" s="14" customFormat="1" ht="23.1" customHeight="1">
      <c r="A5" s="170" t="s">
        <v>14</v>
      </c>
      <c r="B5" s="171"/>
      <c r="C5" s="172"/>
      <c r="D5" s="170" t="s">
        <v>15</v>
      </c>
      <c r="E5" s="171"/>
      <c r="F5" s="171"/>
      <c r="G5" s="171"/>
      <c r="H5" s="171"/>
      <c r="I5" s="171"/>
      <c r="J5" s="171"/>
      <c r="K5" s="172"/>
      <c r="L5" s="170" t="s">
        <v>16</v>
      </c>
      <c r="M5" s="171"/>
      <c r="N5" s="172"/>
      <c r="O5" s="170" t="s">
        <v>1</v>
      </c>
      <c r="P5" s="171"/>
      <c r="Q5" s="171"/>
      <c r="R5" s="170" t="s">
        <v>17</v>
      </c>
      <c r="S5" s="172"/>
      <c r="T5" s="170" t="s">
        <v>18</v>
      </c>
      <c r="U5" s="171"/>
      <c r="V5" s="171"/>
      <c r="W5" s="172"/>
      <c r="X5" s="170" t="s">
        <v>19</v>
      </c>
      <c r="Y5" s="171"/>
      <c r="Z5" s="171"/>
      <c r="AA5" s="52" t="s">
        <v>47</v>
      </c>
      <c r="AB5" s="170" t="s">
        <v>20</v>
      </c>
      <c r="AC5" s="172"/>
      <c r="AD5" s="170" t="s">
        <v>64</v>
      </c>
      <c r="AE5" s="175"/>
      <c r="AF5" s="175"/>
      <c r="AG5" s="175"/>
      <c r="AH5" s="175"/>
      <c r="AI5" s="186"/>
    </row>
    <row r="6" spans="1:38" ht="36" customHeight="1">
      <c r="A6" s="45" t="s">
        <v>21</v>
      </c>
      <c r="B6" s="45" t="s">
        <v>22</v>
      </c>
      <c r="C6" s="46" t="s">
        <v>23</v>
      </c>
      <c r="D6" s="45" t="s">
        <v>24</v>
      </c>
      <c r="E6" s="47" t="s">
        <v>25</v>
      </c>
      <c r="F6" s="45" t="s">
        <v>26</v>
      </c>
      <c r="G6" s="98" t="s">
        <v>66</v>
      </c>
      <c r="H6" s="48" t="s">
        <v>67</v>
      </c>
      <c r="I6" s="99" t="s">
        <v>68</v>
      </c>
      <c r="J6" s="98" t="s">
        <v>69</v>
      </c>
      <c r="K6" s="45" t="s">
        <v>28</v>
      </c>
      <c r="L6" s="45" t="s">
        <v>21</v>
      </c>
      <c r="M6" s="45" t="s">
        <v>24</v>
      </c>
      <c r="N6" s="46" t="s">
        <v>29</v>
      </c>
      <c r="O6" s="45" t="s">
        <v>30</v>
      </c>
      <c r="P6" s="47" t="s">
        <v>31</v>
      </c>
      <c r="Q6" s="47" t="s">
        <v>32</v>
      </c>
      <c r="R6" s="45" t="s">
        <v>33</v>
      </c>
      <c r="S6" s="45" t="s">
        <v>26</v>
      </c>
      <c r="T6" s="45" t="s">
        <v>33</v>
      </c>
      <c r="U6" s="45" t="s">
        <v>34</v>
      </c>
      <c r="V6" s="45" t="s">
        <v>35</v>
      </c>
      <c r="W6" s="45" t="s">
        <v>36</v>
      </c>
      <c r="X6" s="45" t="s">
        <v>21</v>
      </c>
      <c r="Y6" s="45" t="s">
        <v>24</v>
      </c>
      <c r="Z6" s="45" t="s">
        <v>37</v>
      </c>
      <c r="AA6" s="45" t="s">
        <v>25</v>
      </c>
      <c r="AB6" s="45" t="s">
        <v>24</v>
      </c>
      <c r="AC6" s="46" t="s">
        <v>38</v>
      </c>
      <c r="AD6" s="86" t="s">
        <v>58</v>
      </c>
      <c r="AE6" s="86" t="s">
        <v>59</v>
      </c>
      <c r="AF6" s="86" t="s">
        <v>61</v>
      </c>
      <c r="AG6" s="87" t="s">
        <v>60</v>
      </c>
      <c r="AH6" s="90" t="s">
        <v>62</v>
      </c>
      <c r="AI6" s="88" t="s">
        <v>65</v>
      </c>
      <c r="AJ6" s="184"/>
      <c r="AK6" s="185"/>
      <c r="AL6" s="185"/>
    </row>
    <row r="7" spans="1:38">
      <c r="A7" s="37"/>
      <c r="B7" s="37"/>
      <c r="C7" s="38"/>
      <c r="D7" s="54"/>
      <c r="E7" s="38"/>
      <c r="F7" s="39"/>
      <c r="G7" s="40"/>
      <c r="H7" s="40"/>
      <c r="I7" s="30"/>
      <c r="J7" s="40"/>
      <c r="K7" s="37"/>
      <c r="L7" s="37"/>
      <c r="M7" s="37"/>
      <c r="N7" s="38"/>
      <c r="O7" s="39"/>
      <c r="P7" s="38"/>
      <c r="Q7" s="38"/>
      <c r="R7" s="37"/>
      <c r="S7" s="39"/>
      <c r="T7" s="37"/>
      <c r="U7" s="37"/>
      <c r="V7" s="37"/>
      <c r="W7" s="37"/>
      <c r="X7" s="41"/>
      <c r="Y7" s="41"/>
      <c r="Z7" s="41"/>
      <c r="AA7" s="51"/>
      <c r="AB7" s="37"/>
      <c r="AC7" s="38"/>
      <c r="AD7" s="38"/>
      <c r="AE7" s="38"/>
      <c r="AF7" s="44"/>
      <c r="AG7" s="81"/>
      <c r="AH7" s="40"/>
    </row>
    <row r="8" spans="1:38">
      <c r="C8" s="30"/>
      <c r="D8" s="30"/>
      <c r="E8" s="30"/>
      <c r="F8" s="30"/>
      <c r="G8" s="30"/>
      <c r="H8" s="30"/>
      <c r="I8" s="30"/>
      <c r="J8" s="30"/>
      <c r="N8" s="30"/>
      <c r="O8" s="30"/>
      <c r="P8" s="30"/>
      <c r="Q8" s="30"/>
      <c r="S8" s="30"/>
      <c r="AC8" s="30"/>
      <c r="AD8" s="30"/>
      <c r="AE8" s="30"/>
      <c r="AG8" s="82"/>
      <c r="AH8" s="82"/>
    </row>
    <row r="9" spans="1:38">
      <c r="C9" s="30"/>
      <c r="D9" s="30"/>
      <c r="E9" s="30"/>
      <c r="F9" s="30"/>
      <c r="G9" s="30"/>
      <c r="H9" s="30"/>
      <c r="I9" s="30"/>
      <c r="J9" s="30"/>
      <c r="N9" s="30"/>
      <c r="O9" s="30"/>
      <c r="P9" s="30"/>
      <c r="Q9" s="30"/>
      <c r="S9" s="30"/>
      <c r="AC9" s="30"/>
      <c r="AD9" s="30"/>
      <c r="AE9" s="30"/>
      <c r="AF9" s="30"/>
      <c r="AG9" s="30"/>
      <c r="AH9" s="82"/>
    </row>
    <row r="10" spans="1:38">
      <c r="C10" s="30"/>
      <c r="D10" s="30"/>
      <c r="E10" s="30"/>
      <c r="F10" s="30"/>
      <c r="G10" s="30"/>
      <c r="H10" s="30"/>
      <c r="I10" s="30"/>
      <c r="J10" s="30"/>
      <c r="N10" s="30"/>
      <c r="O10" s="30"/>
      <c r="P10" s="30"/>
      <c r="Q10" s="30"/>
      <c r="S10" s="30"/>
      <c r="AC10" s="30"/>
      <c r="AD10" s="30"/>
      <c r="AE10" s="30"/>
      <c r="AF10" s="30"/>
      <c r="AG10" s="30"/>
      <c r="AH10" s="82"/>
    </row>
    <row r="11" spans="1:38">
      <c r="C11" s="30"/>
      <c r="D11" s="30"/>
      <c r="E11" s="30"/>
      <c r="F11" s="30"/>
      <c r="G11" s="30"/>
      <c r="H11" s="30"/>
      <c r="I11" s="30"/>
      <c r="J11" s="30"/>
      <c r="N11" s="30"/>
      <c r="O11" s="30"/>
      <c r="P11" s="30"/>
      <c r="Q11" s="30"/>
      <c r="S11" s="30"/>
      <c r="AC11" s="30"/>
      <c r="AD11" s="30"/>
      <c r="AE11" s="30"/>
      <c r="AF11" s="30"/>
      <c r="AG11" s="30"/>
      <c r="AH11" s="82"/>
    </row>
    <row r="12" spans="1:38">
      <c r="C12" s="30"/>
      <c r="D12" s="30"/>
      <c r="E12" s="30"/>
      <c r="F12" s="30"/>
      <c r="G12" s="30"/>
      <c r="H12" s="30"/>
      <c r="I12" s="30"/>
      <c r="J12" s="30"/>
      <c r="N12" s="30"/>
      <c r="O12" s="30"/>
      <c r="P12" s="30"/>
      <c r="Q12" s="30"/>
      <c r="S12" s="30"/>
      <c r="AC12" s="30"/>
      <c r="AD12" s="30"/>
      <c r="AE12" s="30"/>
      <c r="AF12" s="30"/>
      <c r="AG12" s="30"/>
      <c r="AH12" s="82"/>
    </row>
    <row r="13" spans="1:38">
      <c r="C13" s="30"/>
      <c r="D13" s="30"/>
      <c r="E13" s="30"/>
      <c r="F13" s="30"/>
      <c r="G13" s="30"/>
      <c r="H13" s="30"/>
      <c r="I13" s="30"/>
      <c r="J13" s="30"/>
      <c r="N13" s="30"/>
      <c r="O13" s="30"/>
      <c r="P13" s="30"/>
      <c r="Q13" s="30"/>
      <c r="S13" s="30"/>
      <c r="AC13" s="30"/>
      <c r="AD13" s="30"/>
      <c r="AE13" s="30"/>
      <c r="AF13" s="30"/>
      <c r="AG13" s="30"/>
      <c r="AH13" s="82"/>
    </row>
    <row r="14" spans="1:38">
      <c r="C14" s="30"/>
      <c r="D14" s="30"/>
      <c r="E14" s="30"/>
      <c r="F14" s="30"/>
      <c r="G14" s="30"/>
      <c r="H14" s="30"/>
      <c r="I14" s="30"/>
      <c r="J14" s="30"/>
      <c r="N14" s="30"/>
      <c r="O14" s="30"/>
      <c r="P14" s="30"/>
      <c r="Q14" s="30"/>
      <c r="S14" s="30"/>
      <c r="AC14" s="30"/>
      <c r="AD14" s="30"/>
      <c r="AE14" s="30"/>
      <c r="AF14" s="30"/>
      <c r="AG14" s="30"/>
      <c r="AH14" s="82"/>
    </row>
  </sheetData>
  <mergeCells count="13">
    <mergeCell ref="A1:AI1"/>
    <mergeCell ref="A3:AI3"/>
    <mergeCell ref="AD4:AI4"/>
    <mergeCell ref="A5:C5"/>
    <mergeCell ref="D5:K5"/>
    <mergeCell ref="L5:N5"/>
    <mergeCell ref="O5:Q5"/>
    <mergeCell ref="R5:S5"/>
    <mergeCell ref="AJ6:AL6"/>
    <mergeCell ref="T5:W5"/>
    <mergeCell ref="X5:Z5"/>
    <mergeCell ref="AB5:AC5"/>
    <mergeCell ref="AD5:AI5"/>
  </mergeCells>
  <dataValidations count="1">
    <dataValidation type="list" allowBlank="1" showInputMessage="1" showErrorMessage="1" sqref="AI7 I7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9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77" customWidth="1"/>
    <col min="13" max="13" width="14.7109375" style="84" customWidth="1"/>
    <col min="14" max="14" width="14.7109375" style="1" customWidth="1"/>
    <col min="15" max="15" width="16" style="95" customWidth="1"/>
    <col min="16" max="16" width="18.140625" hidden="1" customWidth="1"/>
  </cols>
  <sheetData>
    <row r="1" spans="1:15" ht="23.1" customHeight="1">
      <c r="A1" s="161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/>
    </row>
    <row r="2" spans="1:15" ht="23.1" customHeight="1">
      <c r="A2" s="59"/>
      <c r="B2"/>
      <c r="C2"/>
      <c r="D2"/>
      <c r="G2"/>
      <c r="H2"/>
      <c r="I2"/>
      <c r="J2"/>
      <c r="O2" s="91"/>
    </row>
    <row r="3" spans="1:15" ht="23.1" customHeight="1">
      <c r="A3" s="164" t="s">
        <v>56</v>
      </c>
      <c r="B3" s="165"/>
      <c r="C3" s="165"/>
      <c r="D3" s="165"/>
      <c r="E3" s="165"/>
      <c r="F3" s="165"/>
      <c r="G3" s="165"/>
      <c r="H3" s="165"/>
      <c r="I3" s="165"/>
      <c r="J3" s="165"/>
      <c r="K3" s="179"/>
      <c r="L3" s="179"/>
      <c r="M3" s="179"/>
      <c r="N3" s="179"/>
      <c r="O3" s="180"/>
    </row>
    <row r="4" spans="1:15" ht="23.1" customHeight="1">
      <c r="A4" s="164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80"/>
    </row>
    <row r="5" spans="1:15" s="56" customFormat="1" ht="23.1" customHeight="1">
      <c r="A5" s="177" t="s">
        <v>63</v>
      </c>
      <c r="B5" s="178"/>
      <c r="C5" s="178"/>
      <c r="D5" s="178"/>
      <c r="E5" s="178"/>
      <c r="F5" s="178"/>
      <c r="G5" s="178"/>
      <c r="H5" s="178"/>
      <c r="I5" s="178"/>
      <c r="J5" s="178"/>
      <c r="K5" s="192" t="s">
        <v>64</v>
      </c>
      <c r="L5" s="193"/>
      <c r="M5" s="193"/>
      <c r="N5" s="193"/>
      <c r="O5" s="194"/>
    </row>
    <row r="6" spans="1:15" ht="35.1" customHeight="1">
      <c r="A6" s="58" t="s">
        <v>3</v>
      </c>
      <c r="B6" s="58" t="s">
        <v>4</v>
      </c>
      <c r="C6" s="61" t="s">
        <v>1</v>
      </c>
      <c r="D6" s="61" t="s">
        <v>5</v>
      </c>
      <c r="E6" s="62" t="s">
        <v>9</v>
      </c>
      <c r="F6" s="63" t="s">
        <v>17</v>
      </c>
      <c r="G6" s="61" t="s">
        <v>2</v>
      </c>
      <c r="H6" s="58" t="s">
        <v>6</v>
      </c>
      <c r="I6" s="61" t="s">
        <v>7</v>
      </c>
      <c r="J6" s="62" t="s">
        <v>8</v>
      </c>
      <c r="K6" s="64" t="s">
        <v>58</v>
      </c>
      <c r="L6" s="64" t="s">
        <v>59</v>
      </c>
      <c r="M6" s="85" t="s">
        <v>61</v>
      </c>
      <c r="N6" s="83" t="s">
        <v>60</v>
      </c>
      <c r="O6" s="92" t="s">
        <v>62</v>
      </c>
    </row>
    <row r="7" spans="1:15">
      <c r="A7" s="67"/>
      <c r="B7" s="67"/>
      <c r="C7" s="68"/>
      <c r="D7" s="69"/>
      <c r="E7" s="70"/>
      <c r="F7" s="69"/>
      <c r="G7" s="67"/>
      <c r="H7" s="67"/>
      <c r="I7" s="69"/>
      <c r="J7" s="71"/>
      <c r="K7" s="78"/>
      <c r="L7" s="79"/>
      <c r="M7" s="80"/>
      <c r="N7" s="71"/>
      <c r="O7" s="93"/>
    </row>
    <row r="8" spans="1:15">
      <c r="O8" s="94"/>
    </row>
    <row r="9" spans="1:15">
      <c r="I9" s="6"/>
      <c r="J9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7"/>
  <sheetViews>
    <sheetView showGridLines="0" zoomScaleNormal="100" workbookViewId="0">
      <selection sqref="A1:M1"/>
    </sheetView>
  </sheetViews>
  <sheetFormatPr defaultColWidth="9.140625" defaultRowHeight="15"/>
  <cols>
    <col min="1" max="1" width="30.7109375" style="30" customWidth="1"/>
    <col min="2" max="2" width="20.7109375" style="32" customWidth="1"/>
    <col min="3" max="3" width="14.7109375" style="33" customWidth="1"/>
    <col min="4" max="4" width="5.7109375" style="33" customWidth="1"/>
    <col min="5" max="5" width="12.5703125" style="82" customWidth="1"/>
    <col min="6" max="6" width="36.7109375" style="33" customWidth="1"/>
    <col min="7" max="7" width="14.7109375" style="30" customWidth="1"/>
    <col min="8" max="8" width="5.7109375" style="30" customWidth="1"/>
    <col min="9" max="9" width="20.7109375" style="30" customWidth="1"/>
    <col min="10" max="10" width="20.7109375" style="32" customWidth="1"/>
    <col min="11" max="11" width="5.7109375" style="31" customWidth="1"/>
    <col min="12" max="12" width="12.5703125" style="31" customWidth="1"/>
    <col min="13" max="13" width="5.7109375" style="30" customWidth="1"/>
    <col min="14" max="16384" width="9.140625" style="30"/>
  </cols>
  <sheetData>
    <row r="1" spans="1:16" s="14" customFormat="1" ht="23.1" customHeight="1">
      <c r="A1" s="203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5"/>
    </row>
    <row r="2" spans="1:16" s="14" customFormat="1" ht="15" customHeight="1">
      <c r="A2" s="15"/>
      <c r="B2" s="18"/>
      <c r="C2" s="19"/>
      <c r="D2" s="19"/>
      <c r="E2" s="96"/>
      <c r="F2" s="19"/>
      <c r="G2" s="16"/>
      <c r="H2" s="16"/>
      <c r="I2" s="16"/>
      <c r="J2" s="18"/>
      <c r="K2" s="17"/>
      <c r="L2" s="17"/>
      <c r="M2" s="127"/>
    </row>
    <row r="3" spans="1:16" s="14" customFormat="1" ht="23.1" customHeight="1">
      <c r="A3" s="211" t="s">
        <v>98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3"/>
    </row>
    <row r="4" spans="1:16" s="14" customFormat="1" ht="23.1" customHeight="1">
      <c r="A4" s="24"/>
      <c r="B4" s="27"/>
      <c r="C4" s="89"/>
      <c r="D4" s="89"/>
      <c r="E4" s="97"/>
      <c r="F4" s="89"/>
      <c r="J4" s="120"/>
      <c r="K4" s="114"/>
      <c r="L4" s="114"/>
      <c r="M4" s="113"/>
    </row>
    <row r="5" spans="1:16" s="14" customFormat="1" ht="32.25" customHeight="1">
      <c r="A5" s="206" t="s">
        <v>97</v>
      </c>
      <c r="B5" s="207"/>
      <c r="C5" s="126" t="s">
        <v>96</v>
      </c>
      <c r="D5" s="125"/>
      <c r="E5" s="124" t="e">
        <f>IF(OR(L13="SI",L15="SI"),"SI","NO")</f>
        <v>#REF!</v>
      </c>
      <c r="F5"/>
      <c r="G5"/>
      <c r="H5"/>
      <c r="I5"/>
      <c r="J5"/>
      <c r="K5"/>
      <c r="L5"/>
      <c r="M5" s="109"/>
      <c r="N5" s="215" t="s">
        <v>95</v>
      </c>
      <c r="O5" s="216"/>
    </row>
    <row r="6" spans="1:16" s="14" customFormat="1" ht="23.1" customHeight="1">
      <c r="A6" s="24"/>
      <c r="B6" s="27"/>
      <c r="C6" s="28"/>
      <c r="D6" s="89"/>
      <c r="E6" s="123"/>
      <c r="F6" s="89"/>
      <c r="J6" s="120"/>
      <c r="K6" s="114"/>
      <c r="L6" s="114"/>
      <c r="M6" s="113"/>
    </row>
    <row r="7" spans="1:16" s="14" customFormat="1" ht="23.1" customHeight="1">
      <c r="A7" s="196" t="s">
        <v>94</v>
      </c>
      <c r="B7" s="200"/>
      <c r="C7" s="112" t="e">
        <f>#REF!</f>
        <v>#REF!</v>
      </c>
      <c r="D7"/>
      <c r="E7" s="219" t="s">
        <v>108</v>
      </c>
      <c r="F7" s="220"/>
      <c r="G7" s="220"/>
      <c r="I7" s="122"/>
      <c r="J7" s="121"/>
      <c r="L7" s="56"/>
      <c r="M7" s="109"/>
      <c r="N7" s="215" t="s">
        <v>93</v>
      </c>
      <c r="O7" s="216"/>
      <c r="P7" s="216"/>
    </row>
    <row r="8" spans="1:16" s="14" customFormat="1" ht="23.1" customHeight="1">
      <c r="A8" s="24"/>
      <c r="B8" s="27"/>
      <c r="C8" s="28"/>
      <c r="D8" s="89"/>
      <c r="E8" s="97"/>
      <c r="F8" s="28"/>
      <c r="G8" s="25"/>
      <c r="J8" s="120"/>
      <c r="K8" s="114"/>
      <c r="L8" s="114"/>
      <c r="M8" s="113"/>
    </row>
    <row r="9" spans="1:16" s="14" customFormat="1" ht="23.1" customHeight="1">
      <c r="A9" s="208" t="s">
        <v>92</v>
      </c>
      <c r="B9" s="214"/>
      <c r="C9" s="115">
        <f>ElencoFatture!O6</f>
        <v>0</v>
      </c>
      <c r="D9" s="116"/>
      <c r="E9" s="208" t="s">
        <v>86</v>
      </c>
      <c r="F9" s="209" t="s">
        <v>91</v>
      </c>
      <c r="G9" s="119">
        <f>C9/100*5</f>
        <v>0</v>
      </c>
      <c r="J9"/>
      <c r="L9"/>
      <c r="M9" s="109"/>
    </row>
    <row r="10" spans="1:16" s="14" customFormat="1" ht="23.1" customHeight="1">
      <c r="A10" s="208" t="s">
        <v>90</v>
      </c>
      <c r="B10" s="209"/>
      <c r="C10" s="115">
        <f>ElencoFatture!O7</f>
        <v>0</v>
      </c>
      <c r="D10" s="116"/>
      <c r="E10" s="118"/>
      <c r="F10" s="118"/>
      <c r="G10" s="117"/>
      <c r="H10"/>
      <c r="I10"/>
      <c r="J10"/>
      <c r="K10"/>
      <c r="L10"/>
      <c r="M10" s="109"/>
    </row>
    <row r="11" spans="1:16" s="14" customFormat="1" ht="23.1" customHeight="1">
      <c r="A11" s="208" t="s">
        <v>89</v>
      </c>
      <c r="B11" s="210"/>
      <c r="C11" s="115">
        <f>ElencoFatture!O8</f>
        <v>0</v>
      </c>
      <c r="D11" s="116"/>
      <c r="E11" s="208" t="s">
        <v>86</v>
      </c>
      <c r="F11" s="214"/>
      <c r="G11" s="115">
        <f>C11/100*5</f>
        <v>0</v>
      </c>
      <c r="H11"/>
      <c r="I11" s="182"/>
      <c r="J11" s="182"/>
      <c r="L11" s="56"/>
      <c r="M11" s="109"/>
      <c r="N11" s="215" t="s">
        <v>88</v>
      </c>
      <c r="O11" s="216"/>
      <c r="P11" s="216"/>
    </row>
    <row r="12" spans="1:16" s="14" customFormat="1" ht="23.1" customHeight="1">
      <c r="A12" s="24"/>
      <c r="B12" s="27"/>
      <c r="C12" s="28"/>
      <c r="D12" s="89"/>
      <c r="E12" s="97"/>
      <c r="F12" s="28"/>
      <c r="G12" s="25"/>
      <c r="I12" s="25"/>
      <c r="J12" s="27"/>
      <c r="K12" s="114"/>
      <c r="L12" s="26"/>
      <c r="M12" s="113"/>
    </row>
    <row r="13" spans="1:16" s="14" customFormat="1" ht="23.1" customHeight="1">
      <c r="A13" s="196" t="s">
        <v>87</v>
      </c>
      <c r="B13" s="197"/>
      <c r="C13" s="112">
        <f>C11</f>
        <v>0</v>
      </c>
      <c r="D13"/>
      <c r="E13" s="196" t="s">
        <v>86</v>
      </c>
      <c r="F13" s="197"/>
      <c r="G13" s="111">
        <f>C13/100*5</f>
        <v>0</v>
      </c>
      <c r="H13"/>
      <c r="I13" s="201" t="s">
        <v>85</v>
      </c>
      <c r="J13" s="202"/>
      <c r="L13" s="110" t="e">
        <f>IF(ROUND(C7,2)&lt;=ROUND(G13,2),"SI","NO")</f>
        <v>#REF!</v>
      </c>
      <c r="M13" s="109"/>
      <c r="N13" s="217" t="s">
        <v>84</v>
      </c>
      <c r="O13" s="218"/>
    </row>
    <row r="14" spans="1:16" s="14" customFormat="1" ht="23.1" customHeight="1">
      <c r="A14" s="24"/>
      <c r="B14" s="27"/>
      <c r="C14" s="28"/>
      <c r="D14" s="89"/>
      <c r="E14" s="97"/>
      <c r="F14" s="28"/>
      <c r="G14" s="25"/>
      <c r="I14" s="25"/>
      <c r="J14" s="27"/>
      <c r="K14" s="114"/>
      <c r="L14" s="26"/>
      <c r="M14" s="113"/>
    </row>
    <row r="15" spans="1:16" s="14" customFormat="1" ht="23.1" customHeight="1">
      <c r="A15" s="196" t="s">
        <v>83</v>
      </c>
      <c r="B15" s="200"/>
      <c r="C15" s="112">
        <v>0</v>
      </c>
      <c r="E15" s="196" t="s">
        <v>82</v>
      </c>
      <c r="F15" s="197"/>
      <c r="G15" s="111">
        <f>IF(OR(C15=0, C15="0,00"),0,C7/C15)</f>
        <v>0</v>
      </c>
      <c r="H15"/>
      <c r="I15" s="201" t="s">
        <v>81</v>
      </c>
      <c r="J15" s="202"/>
      <c r="L15" s="110" t="str">
        <f>IF(G15&lt;=0.9,"SI","NO")</f>
        <v>SI</v>
      </c>
      <c r="M15" s="109"/>
      <c r="N15" s="217" t="s">
        <v>80</v>
      </c>
      <c r="O15" s="218"/>
    </row>
    <row r="16" spans="1:16" s="14" customFormat="1" ht="23.1" customHeight="1">
      <c r="A16" s="24"/>
      <c r="B16" s="27"/>
      <c r="C16" s="28"/>
      <c r="D16" s="28"/>
      <c r="E16" s="97"/>
      <c r="F16" s="28"/>
      <c r="G16" s="25"/>
      <c r="H16" s="25"/>
      <c r="I16" s="25"/>
      <c r="J16" s="27"/>
      <c r="K16" s="26"/>
      <c r="L16" s="26"/>
      <c r="M16" s="108"/>
    </row>
    <row r="17" spans="1:13">
      <c r="B17" s="30"/>
      <c r="C17" s="30"/>
      <c r="D17" s="30"/>
      <c r="E17" s="30"/>
      <c r="F17" s="30"/>
      <c r="J17" s="30"/>
      <c r="K17" s="30"/>
      <c r="L17" s="30"/>
    </row>
    <row r="18" spans="1:13">
      <c r="A18" s="198" t="s">
        <v>79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</row>
    <row r="19" spans="1:13">
      <c r="A19" s="199" t="s">
        <v>78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</row>
    <row r="20" spans="1:13">
      <c r="A20" s="195" t="s">
        <v>77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</row>
    <row r="21" spans="1:13">
      <c r="A21" s="107" t="s">
        <v>76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3">
      <c r="A22" s="195" t="s">
        <v>75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</row>
    <row r="23" spans="1:13">
      <c r="A23" s="195" t="s">
        <v>74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</row>
    <row r="24" spans="1:13">
      <c r="A24" s="195" t="s">
        <v>73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</row>
    <row r="25" spans="1:13">
      <c r="A25" s="195" t="s">
        <v>72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</row>
    <row r="26" spans="1:13">
      <c r="A26" s="106" t="s">
        <v>71</v>
      </c>
      <c r="B26" s="103"/>
      <c r="C26" s="105"/>
      <c r="D26" s="105"/>
      <c r="E26" s="105"/>
      <c r="F26" s="105"/>
      <c r="G26" s="103"/>
      <c r="H26" s="103"/>
      <c r="I26" s="103"/>
      <c r="J26" s="103"/>
      <c r="K26" s="104"/>
      <c r="L26" s="104"/>
      <c r="M26" s="103"/>
    </row>
    <row r="27" spans="1:13">
      <c r="A27" s="102" t="s">
        <v>70</v>
      </c>
    </row>
  </sheetData>
  <sheetProtection password="D3C7" sheet="1"/>
  <mergeCells count="29">
    <mergeCell ref="N5:O5"/>
    <mergeCell ref="N13:O13"/>
    <mergeCell ref="N15:O15"/>
    <mergeCell ref="E15:F15"/>
    <mergeCell ref="I15:J15"/>
    <mergeCell ref="I11:J11"/>
    <mergeCell ref="E13:F13"/>
    <mergeCell ref="E7:G7"/>
    <mergeCell ref="N7:P7"/>
    <mergeCell ref="N11:P11"/>
    <mergeCell ref="A1:M1"/>
    <mergeCell ref="A5:B5"/>
    <mergeCell ref="E9:F9"/>
    <mergeCell ref="A10:B10"/>
    <mergeCell ref="A11:B11"/>
    <mergeCell ref="A3:M3"/>
    <mergeCell ref="A9:B9"/>
    <mergeCell ref="E11:F11"/>
    <mergeCell ref="A7:B7"/>
    <mergeCell ref="A25:M25"/>
    <mergeCell ref="A23:M23"/>
    <mergeCell ref="A13:B13"/>
    <mergeCell ref="A18:M18"/>
    <mergeCell ref="A19:M19"/>
    <mergeCell ref="A20:M20"/>
    <mergeCell ref="A22:M22"/>
    <mergeCell ref="A24:M24"/>
    <mergeCell ref="A15:B15"/>
    <mergeCell ref="I13:J13"/>
  </mergeCells>
  <conditionalFormatting sqref="L15 L11 E5">
    <cfRule type="containsText" dxfId="5" priority="5" stopIfTrue="1" operator="containsText" text="SI">
      <formula>NOT(ISERROR(SEARCH("SI",E5)))</formula>
    </cfRule>
    <cfRule type="containsText" dxfId="4" priority="6" stopIfTrue="1" operator="containsText" text="NO">
      <formula>NOT(ISERROR(SEARCH("NO",E5)))</formula>
    </cfRule>
  </conditionalFormatting>
  <conditionalFormatting sqref="L7">
    <cfRule type="containsText" dxfId="3" priority="3" stopIfTrue="1" operator="containsText" text="SI">
      <formula>NOT(ISERROR(SEARCH("SI",L7)))</formula>
    </cfRule>
    <cfRule type="containsText" dxfId="2" priority="4" stopIfTrue="1" operator="containsText" text="NO">
      <formula>NOT(ISERROR(SEARCH("NO",L7)))</formula>
    </cfRule>
  </conditionalFormatting>
  <conditionalFormatting sqref="L13">
    <cfRule type="containsText" dxfId="1" priority="1" stopIfTrue="1" operator="containsText" text="SI">
      <formula>NOT(ISERROR(SEARCH("SI",L13)))</formula>
    </cfRule>
    <cfRule type="containsText" dxfId="0" priority="2" stopIfTrue="1" operator="containsText" text="NO">
      <formula>NOT(ISERROR(SEARCH("NO",L13)))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0"/>
  <sheetViews>
    <sheetView tabSelected="1" topLeftCell="G5" zoomScale="80" zoomScaleNormal="80" workbookViewId="0">
      <selection activeCell="N37" sqref="N37"/>
    </sheetView>
  </sheetViews>
  <sheetFormatPr defaultColWidth="0" defaultRowHeight="12.75"/>
  <cols>
    <col min="1" max="1" width="21.5703125" style="5" customWidth="1"/>
    <col min="2" max="2" width="15.7109375" style="5" customWidth="1"/>
    <col min="3" max="3" width="21.5703125" style="5" customWidth="1"/>
    <col min="4" max="4" width="19.85546875" style="5" customWidth="1"/>
    <col min="5" max="5" width="31.7109375" style="146" customWidth="1"/>
    <col min="6" max="6" width="23.85546875" style="146" customWidth="1"/>
    <col min="7" max="7" width="25" style="146" customWidth="1"/>
    <col min="8" max="8" width="21.140625" style="3" customWidth="1"/>
    <col min="9" max="9" width="18.5703125" style="146" customWidth="1"/>
    <col min="10" max="10" width="27.42578125" style="146" customWidth="1"/>
    <col min="11" max="11" width="15.42578125" style="146" customWidth="1"/>
    <col min="12" max="12" width="17.85546875" style="148" customWidth="1"/>
    <col min="13" max="13" width="15.85546875" style="149" customWidth="1"/>
    <col min="14" max="14" width="17.28515625" style="149" customWidth="1"/>
    <col min="15" max="15" width="16.85546875" style="148" customWidth="1"/>
    <col min="16" max="16" width="24.42578125" style="77" customWidth="1"/>
    <col min="17" max="17" width="20.7109375" style="5" customWidth="1"/>
    <col min="18" max="18" width="16.140625" style="5" customWidth="1"/>
    <col min="19" max="19" width="29.5703125" style="3" customWidth="1"/>
  </cols>
  <sheetData>
    <row r="1" spans="1:19" ht="15" hidden="1">
      <c r="A1" s="144">
        <f>0</f>
        <v>0</v>
      </c>
      <c r="B1" s="144">
        <f>0</f>
        <v>0</v>
      </c>
      <c r="C1" s="144">
        <f>0</f>
        <v>0</v>
      </c>
      <c r="E1" s="5"/>
      <c r="F1" s="5"/>
      <c r="G1" s="5"/>
      <c r="H1" s="145"/>
      <c r="K1" s="147"/>
    </row>
    <row r="2" spans="1:19">
      <c r="A2" t="s">
        <v>144</v>
      </c>
      <c r="B2" t="s">
        <v>109</v>
      </c>
      <c r="C2" t="s">
        <v>112</v>
      </c>
      <c r="D2" t="s">
        <v>112</v>
      </c>
      <c r="E2" t="s">
        <v>112</v>
      </c>
      <c r="F2" t="s">
        <v>112</v>
      </c>
      <c r="G2" t="s">
        <v>112</v>
      </c>
      <c r="H2" t="s">
        <v>112</v>
      </c>
      <c r="I2" t="s">
        <v>112</v>
      </c>
      <c r="J2" t="s">
        <v>112</v>
      </c>
      <c r="K2" t="s">
        <v>112</v>
      </c>
      <c r="L2" t="s">
        <v>112</v>
      </c>
      <c r="M2" t="s">
        <v>112</v>
      </c>
      <c r="N2" t="s">
        <v>112</v>
      </c>
      <c r="O2" t="s">
        <v>112</v>
      </c>
      <c r="P2" t="s">
        <v>112</v>
      </c>
      <c r="Q2" t="s">
        <v>112</v>
      </c>
      <c r="R2" t="s">
        <v>112</v>
      </c>
      <c r="S2" t="s">
        <v>112</v>
      </c>
    </row>
    <row r="3" spans="1:19">
      <c r="A3" t="s">
        <v>145</v>
      </c>
      <c r="B3" t="s">
        <v>146</v>
      </c>
      <c r="C3" t="s">
        <v>112</v>
      </c>
      <c r="D3" t="s">
        <v>112</v>
      </c>
      <c r="E3" t="s">
        <v>112</v>
      </c>
      <c r="F3" t="s">
        <v>112</v>
      </c>
      <c r="G3" t="s">
        <v>112</v>
      </c>
      <c r="H3" t="s">
        <v>112</v>
      </c>
      <c r="I3" t="s">
        <v>112</v>
      </c>
      <c r="J3" t="s">
        <v>112</v>
      </c>
      <c r="K3" t="s">
        <v>112</v>
      </c>
      <c r="L3" t="s">
        <v>112</v>
      </c>
      <c r="M3" t="s">
        <v>112</v>
      </c>
      <c r="N3" t="s">
        <v>112</v>
      </c>
      <c r="O3" t="s">
        <v>112</v>
      </c>
      <c r="P3" t="s">
        <v>112</v>
      </c>
      <c r="Q3" t="s">
        <v>112</v>
      </c>
      <c r="R3" t="s">
        <v>112</v>
      </c>
      <c r="S3" t="s">
        <v>112</v>
      </c>
    </row>
    <row r="4" spans="1:19">
      <c r="A4" t="s">
        <v>147</v>
      </c>
      <c r="B4" t="s">
        <v>148</v>
      </c>
      <c r="C4" t="s">
        <v>112</v>
      </c>
      <c r="D4" t="s">
        <v>112</v>
      </c>
      <c r="E4" t="s">
        <v>112</v>
      </c>
      <c r="F4" t="s">
        <v>112</v>
      </c>
      <c r="G4" t="s">
        <v>112</v>
      </c>
      <c r="H4" t="s">
        <v>112</v>
      </c>
      <c r="I4" t="s">
        <v>112</v>
      </c>
      <c r="J4" t="s">
        <v>112</v>
      </c>
      <c r="K4" t="s">
        <v>112</v>
      </c>
      <c r="L4" t="s">
        <v>112</v>
      </c>
      <c r="M4" t="s">
        <v>112</v>
      </c>
      <c r="N4" t="s">
        <v>112</v>
      </c>
      <c r="O4" t="s">
        <v>112</v>
      </c>
      <c r="P4" t="s">
        <v>112</v>
      </c>
      <c r="Q4" t="s">
        <v>112</v>
      </c>
      <c r="R4" t="s">
        <v>112</v>
      </c>
      <c r="S4" t="s">
        <v>112</v>
      </c>
    </row>
    <row r="5" spans="1:19" ht="40.5" customHeight="1">
      <c r="A5" s="227" t="s">
        <v>149</v>
      </c>
      <c r="B5" s="227"/>
      <c r="C5" s="228" t="s">
        <v>231</v>
      </c>
      <c r="D5" s="228"/>
      <c r="E5" s="230" t="s">
        <v>150</v>
      </c>
      <c r="F5" s="230"/>
      <c r="G5" s="230"/>
      <c r="H5" s="230"/>
      <c r="I5" s="230"/>
      <c r="J5" s="150"/>
      <c r="K5" s="231" t="s">
        <v>232</v>
      </c>
      <c r="L5" s="234" t="s">
        <v>151</v>
      </c>
      <c r="M5" s="235"/>
      <c r="N5" s="235"/>
      <c r="O5" s="236"/>
      <c r="P5" s="151" t="s">
        <v>152</v>
      </c>
      <c r="Q5" s="152" t="s">
        <v>153</v>
      </c>
      <c r="R5" s="225" t="s">
        <v>154</v>
      </c>
      <c r="S5" s="226"/>
    </row>
    <row r="6" spans="1:19" ht="15" customHeight="1">
      <c r="A6" s="227" t="s">
        <v>155</v>
      </c>
      <c r="B6" s="227" t="s">
        <v>233</v>
      </c>
      <c r="C6" s="228" t="s">
        <v>156</v>
      </c>
      <c r="D6" s="228" t="s">
        <v>157</v>
      </c>
      <c r="E6" s="150" t="s">
        <v>158</v>
      </c>
      <c r="F6" s="150" t="s">
        <v>159</v>
      </c>
      <c r="G6" s="230" t="s">
        <v>160</v>
      </c>
      <c r="H6" s="230"/>
      <c r="I6" s="230"/>
      <c r="J6" s="230"/>
      <c r="K6" s="232"/>
      <c r="L6" s="221" t="s">
        <v>234</v>
      </c>
      <c r="M6" s="221" t="s">
        <v>235</v>
      </c>
      <c r="N6" s="221" t="s">
        <v>236</v>
      </c>
      <c r="O6" s="221" t="s">
        <v>237</v>
      </c>
      <c r="P6" s="223" t="s">
        <v>161</v>
      </c>
      <c r="Q6" s="237" t="s">
        <v>162</v>
      </c>
      <c r="R6" s="153"/>
      <c r="S6" s="153"/>
    </row>
    <row r="7" spans="1:19" ht="157.5" customHeight="1">
      <c r="A7" s="227"/>
      <c r="B7" s="227"/>
      <c r="C7" s="228"/>
      <c r="D7" s="229"/>
      <c r="E7" s="150" t="s">
        <v>163</v>
      </c>
      <c r="F7" s="150" t="s">
        <v>164</v>
      </c>
      <c r="G7" s="150" t="s">
        <v>165</v>
      </c>
      <c r="H7" s="154" t="s">
        <v>166</v>
      </c>
      <c r="I7" s="155" t="s">
        <v>167</v>
      </c>
      <c r="J7" s="155" t="s">
        <v>168</v>
      </c>
      <c r="K7" s="233"/>
      <c r="L7" s="222"/>
      <c r="M7" s="222"/>
      <c r="N7" s="222"/>
      <c r="O7" s="222"/>
      <c r="P7" s="224"/>
      <c r="Q7" s="238"/>
      <c r="R7" s="156" t="s">
        <v>238</v>
      </c>
      <c r="S7" s="156" t="s">
        <v>169</v>
      </c>
    </row>
    <row r="8" spans="1:19">
      <c r="A8" t="s">
        <v>170</v>
      </c>
      <c r="B8" t="s">
        <v>171</v>
      </c>
      <c r="C8" t="s">
        <v>118</v>
      </c>
      <c r="D8" t="s">
        <v>185</v>
      </c>
      <c r="E8" t="s">
        <v>203</v>
      </c>
      <c r="F8" t="s">
        <v>204</v>
      </c>
      <c r="G8" t="s">
        <v>117</v>
      </c>
      <c r="H8" s="157">
        <v>44762</v>
      </c>
      <c r="I8" s="158">
        <v>24.69</v>
      </c>
      <c r="J8" t="s">
        <v>172</v>
      </c>
      <c r="K8" s="158">
        <v>20.239999999999998</v>
      </c>
      <c r="L8" s="158">
        <v>0</v>
      </c>
      <c r="M8" s="158">
        <v>0</v>
      </c>
      <c r="N8" s="158">
        <v>0</v>
      </c>
      <c r="O8" s="158">
        <v>0</v>
      </c>
      <c r="P8" s="95">
        <v>20.239999999999998</v>
      </c>
      <c r="Q8" t="s">
        <v>119</v>
      </c>
      <c r="R8" t="s">
        <v>171</v>
      </c>
      <c r="S8" t="s">
        <v>173</v>
      </c>
    </row>
    <row r="9" spans="1:19">
      <c r="A9" t="s">
        <v>170</v>
      </c>
      <c r="B9" t="s">
        <v>171</v>
      </c>
      <c r="C9" t="s">
        <v>141</v>
      </c>
      <c r="D9" t="s">
        <v>177</v>
      </c>
      <c r="E9" t="s">
        <v>178</v>
      </c>
      <c r="F9" t="s">
        <v>179</v>
      </c>
      <c r="G9" t="s">
        <v>142</v>
      </c>
      <c r="H9" s="157">
        <v>44865</v>
      </c>
      <c r="I9" s="158">
        <v>5603.77</v>
      </c>
      <c r="J9" t="s">
        <v>180</v>
      </c>
      <c r="K9" s="158">
        <v>4593.25</v>
      </c>
      <c r="L9" s="158">
        <v>0</v>
      </c>
      <c r="M9" s="158">
        <v>0</v>
      </c>
      <c r="N9" s="158">
        <v>0</v>
      </c>
      <c r="O9" s="158">
        <v>0</v>
      </c>
      <c r="P9" s="95">
        <v>-4593.25</v>
      </c>
      <c r="Q9" t="s">
        <v>119</v>
      </c>
      <c r="R9" t="s">
        <v>171</v>
      </c>
      <c r="S9" t="s">
        <v>173</v>
      </c>
    </row>
    <row r="10" spans="1:19">
      <c r="A10" t="s">
        <v>170</v>
      </c>
      <c r="B10" t="s">
        <v>171</v>
      </c>
      <c r="C10" t="s">
        <v>141</v>
      </c>
      <c r="D10" t="s">
        <v>177</v>
      </c>
      <c r="E10" t="s">
        <v>192</v>
      </c>
      <c r="F10" t="s">
        <v>193</v>
      </c>
      <c r="G10" t="s">
        <v>140</v>
      </c>
      <c r="H10" s="157">
        <v>44851</v>
      </c>
      <c r="I10" s="158">
        <v>5603.77</v>
      </c>
      <c r="J10" t="s">
        <v>172</v>
      </c>
      <c r="K10" s="158">
        <v>4593.25</v>
      </c>
      <c r="L10" s="158">
        <v>0</v>
      </c>
      <c r="M10" s="158">
        <v>0</v>
      </c>
      <c r="N10" s="158">
        <v>0</v>
      </c>
      <c r="O10" s="158">
        <v>0</v>
      </c>
      <c r="P10" s="95">
        <v>4593.25</v>
      </c>
      <c r="Q10" t="s">
        <v>119</v>
      </c>
      <c r="R10" t="s">
        <v>171</v>
      </c>
      <c r="S10" t="s">
        <v>173</v>
      </c>
    </row>
    <row r="11" spans="1:19">
      <c r="A11" t="s">
        <v>170</v>
      </c>
      <c r="B11" t="s">
        <v>171</v>
      </c>
      <c r="C11" t="s">
        <v>141</v>
      </c>
      <c r="D11" t="s">
        <v>177</v>
      </c>
      <c r="E11" t="s">
        <v>218</v>
      </c>
      <c r="F11" t="s">
        <v>219</v>
      </c>
      <c r="G11" t="s">
        <v>143</v>
      </c>
      <c r="H11" s="157">
        <v>44865</v>
      </c>
      <c r="I11" s="158">
        <v>4593.25</v>
      </c>
      <c r="J11" t="s">
        <v>172</v>
      </c>
      <c r="K11" s="158">
        <v>4593.25</v>
      </c>
      <c r="L11" s="158">
        <v>0</v>
      </c>
      <c r="M11" s="158">
        <v>0</v>
      </c>
      <c r="N11" s="158">
        <v>0</v>
      </c>
      <c r="O11" s="158">
        <v>0</v>
      </c>
      <c r="P11" s="95">
        <v>4593.25</v>
      </c>
      <c r="Q11" t="s">
        <v>119</v>
      </c>
      <c r="R11" t="s">
        <v>171</v>
      </c>
      <c r="S11" t="s">
        <v>173</v>
      </c>
    </row>
    <row r="12" spans="1:19">
      <c r="A12" t="s">
        <v>170</v>
      </c>
      <c r="B12" t="s">
        <v>171</v>
      </c>
      <c r="C12" t="s">
        <v>115</v>
      </c>
      <c r="D12" t="s">
        <v>174</v>
      </c>
      <c r="E12" t="s">
        <v>175</v>
      </c>
      <c r="F12" t="s">
        <v>176</v>
      </c>
      <c r="G12" t="s">
        <v>114</v>
      </c>
      <c r="H12" s="157">
        <v>44867</v>
      </c>
      <c r="I12" s="158">
        <v>585.6</v>
      </c>
      <c r="J12" t="s">
        <v>172</v>
      </c>
      <c r="K12" s="158">
        <v>480</v>
      </c>
      <c r="L12" s="158">
        <v>0</v>
      </c>
      <c r="M12" s="158">
        <v>0</v>
      </c>
      <c r="N12" s="158">
        <v>0</v>
      </c>
      <c r="O12" s="158">
        <v>0</v>
      </c>
      <c r="P12" s="95">
        <v>480</v>
      </c>
      <c r="Q12" t="s">
        <v>119</v>
      </c>
      <c r="R12" t="s">
        <v>171</v>
      </c>
      <c r="S12" t="s">
        <v>173</v>
      </c>
    </row>
    <row r="13" spans="1:19">
      <c r="A13" t="s">
        <v>170</v>
      </c>
      <c r="B13" t="s">
        <v>171</v>
      </c>
      <c r="C13" t="s">
        <v>115</v>
      </c>
      <c r="D13" t="s">
        <v>174</v>
      </c>
      <c r="E13" t="s">
        <v>201</v>
      </c>
      <c r="F13" t="s">
        <v>202</v>
      </c>
      <c r="G13" t="s">
        <v>116</v>
      </c>
      <c r="H13" s="157">
        <v>44867</v>
      </c>
      <c r="I13" s="158">
        <v>1342</v>
      </c>
      <c r="J13" t="s">
        <v>172</v>
      </c>
      <c r="K13" s="158">
        <v>1100</v>
      </c>
      <c r="L13" s="158">
        <v>0</v>
      </c>
      <c r="M13" s="158">
        <v>0</v>
      </c>
      <c r="N13" s="158">
        <v>0</v>
      </c>
      <c r="O13" s="158">
        <v>0</v>
      </c>
      <c r="P13" s="95">
        <v>1100</v>
      </c>
      <c r="Q13" t="s">
        <v>119</v>
      </c>
      <c r="R13" t="s">
        <v>171</v>
      </c>
      <c r="S13" t="s">
        <v>173</v>
      </c>
    </row>
    <row r="14" spans="1:19">
      <c r="A14" t="s">
        <v>170</v>
      </c>
      <c r="B14" t="s">
        <v>171</v>
      </c>
      <c r="C14" t="s">
        <v>227</v>
      </c>
      <c r="D14" t="s">
        <v>228</v>
      </c>
      <c r="E14" t="s">
        <v>229</v>
      </c>
      <c r="F14" t="s">
        <v>230</v>
      </c>
      <c r="G14" t="s">
        <v>113</v>
      </c>
      <c r="H14" s="157">
        <v>44838</v>
      </c>
      <c r="I14" s="158">
        <v>1999.82</v>
      </c>
      <c r="J14" t="s">
        <v>172</v>
      </c>
      <c r="K14" s="158">
        <v>1639.2</v>
      </c>
      <c r="L14" s="158">
        <v>0</v>
      </c>
      <c r="M14" s="158">
        <v>0</v>
      </c>
      <c r="N14" s="158">
        <v>0</v>
      </c>
      <c r="O14" s="158">
        <v>0</v>
      </c>
      <c r="P14" s="95">
        <v>1639.2</v>
      </c>
      <c r="Q14" t="s">
        <v>119</v>
      </c>
      <c r="R14" t="s">
        <v>171</v>
      </c>
      <c r="S14" t="s">
        <v>173</v>
      </c>
    </row>
    <row r="15" spans="1:19">
      <c r="A15" t="s">
        <v>170</v>
      </c>
      <c r="B15" t="s">
        <v>171</v>
      </c>
      <c r="C15" t="s">
        <v>123</v>
      </c>
      <c r="D15" t="s">
        <v>181</v>
      </c>
      <c r="E15" t="s">
        <v>182</v>
      </c>
      <c r="F15" t="s">
        <v>183</v>
      </c>
      <c r="G15" t="s">
        <v>122</v>
      </c>
      <c r="H15" s="157">
        <v>44700</v>
      </c>
      <c r="I15" s="158">
        <v>36.6</v>
      </c>
      <c r="J15" t="s">
        <v>172</v>
      </c>
      <c r="K15" s="158">
        <v>30</v>
      </c>
      <c r="L15" s="158">
        <v>0</v>
      </c>
      <c r="M15" s="158">
        <v>0</v>
      </c>
      <c r="N15" s="158">
        <v>0</v>
      </c>
      <c r="O15" s="158">
        <v>0</v>
      </c>
      <c r="P15" s="95">
        <v>30</v>
      </c>
      <c r="Q15" t="s">
        <v>119</v>
      </c>
      <c r="R15" t="s">
        <v>171</v>
      </c>
      <c r="S15" t="s">
        <v>173</v>
      </c>
    </row>
    <row r="16" spans="1:19">
      <c r="A16" t="s">
        <v>170</v>
      </c>
      <c r="B16" t="s">
        <v>171</v>
      </c>
      <c r="C16" t="s">
        <v>133</v>
      </c>
      <c r="D16" t="s">
        <v>189</v>
      </c>
      <c r="E16" t="s">
        <v>207</v>
      </c>
      <c r="F16" t="s">
        <v>208</v>
      </c>
      <c r="G16" t="s">
        <v>132</v>
      </c>
      <c r="H16" s="157">
        <v>44658</v>
      </c>
      <c r="I16" s="158">
        <v>452.75</v>
      </c>
      <c r="J16" t="s">
        <v>180</v>
      </c>
      <c r="K16" s="158">
        <v>411.59</v>
      </c>
      <c r="L16" s="158">
        <v>0</v>
      </c>
      <c r="M16" s="158">
        <v>0</v>
      </c>
      <c r="N16" s="158">
        <v>0</v>
      </c>
      <c r="O16" s="158">
        <v>0</v>
      </c>
      <c r="P16" s="95">
        <v>-411.59</v>
      </c>
      <c r="Q16" t="s">
        <v>119</v>
      </c>
      <c r="R16" t="s">
        <v>171</v>
      </c>
      <c r="S16" t="s">
        <v>173</v>
      </c>
    </row>
    <row r="17" spans="1:19">
      <c r="A17" t="s">
        <v>170</v>
      </c>
      <c r="B17" t="s">
        <v>171</v>
      </c>
      <c r="C17" t="s">
        <v>133</v>
      </c>
      <c r="D17" t="s">
        <v>189</v>
      </c>
      <c r="E17" t="s">
        <v>214</v>
      </c>
      <c r="F17" t="s">
        <v>215</v>
      </c>
      <c r="G17" t="s">
        <v>134</v>
      </c>
      <c r="H17" s="157">
        <v>44735</v>
      </c>
      <c r="I17" s="158">
        <v>98.6</v>
      </c>
      <c r="J17" t="s">
        <v>172</v>
      </c>
      <c r="K17" s="158">
        <v>89.64</v>
      </c>
      <c r="L17" s="158">
        <v>0</v>
      </c>
      <c r="M17" s="158">
        <v>0</v>
      </c>
      <c r="N17" s="158">
        <v>0</v>
      </c>
      <c r="O17" s="158">
        <v>0</v>
      </c>
      <c r="P17" s="95">
        <v>89.64</v>
      </c>
      <c r="Q17" t="s">
        <v>119</v>
      </c>
      <c r="R17" t="s">
        <v>171</v>
      </c>
      <c r="S17" t="s">
        <v>173</v>
      </c>
    </row>
    <row r="18" spans="1:19">
      <c r="A18" t="s">
        <v>170</v>
      </c>
      <c r="B18" t="s">
        <v>171</v>
      </c>
      <c r="C18" t="s">
        <v>133</v>
      </c>
      <c r="D18" t="s">
        <v>189</v>
      </c>
      <c r="E18" t="s">
        <v>190</v>
      </c>
      <c r="F18" t="s">
        <v>191</v>
      </c>
      <c r="G18" t="s">
        <v>135</v>
      </c>
      <c r="H18" s="157">
        <v>44825</v>
      </c>
      <c r="I18" s="158">
        <v>47.93</v>
      </c>
      <c r="J18" t="s">
        <v>172</v>
      </c>
      <c r="K18" s="158">
        <v>43.57</v>
      </c>
      <c r="L18" s="158">
        <v>0</v>
      </c>
      <c r="M18" s="158">
        <v>0</v>
      </c>
      <c r="N18" s="158">
        <v>0</v>
      </c>
      <c r="O18" s="158">
        <v>0</v>
      </c>
      <c r="P18" s="95">
        <v>43.57</v>
      </c>
      <c r="Q18" t="s">
        <v>119</v>
      </c>
      <c r="R18" t="s">
        <v>171</v>
      </c>
      <c r="S18" t="s">
        <v>173</v>
      </c>
    </row>
    <row r="19" spans="1:19">
      <c r="A19" t="s">
        <v>170</v>
      </c>
      <c r="B19" t="s">
        <v>171</v>
      </c>
      <c r="C19" t="s">
        <v>125</v>
      </c>
      <c r="D19" t="s">
        <v>186</v>
      </c>
      <c r="E19" t="s">
        <v>220</v>
      </c>
      <c r="F19" t="s">
        <v>221</v>
      </c>
      <c r="G19" t="s">
        <v>131</v>
      </c>
      <c r="H19" s="157">
        <v>44431</v>
      </c>
      <c r="I19" s="158">
        <v>90.6</v>
      </c>
      <c r="J19" t="s">
        <v>172</v>
      </c>
      <c r="K19" s="158">
        <v>87.12</v>
      </c>
      <c r="L19" s="158">
        <v>0</v>
      </c>
      <c r="M19" s="158">
        <v>0</v>
      </c>
      <c r="N19" s="158">
        <v>0</v>
      </c>
      <c r="O19" s="158">
        <v>0</v>
      </c>
      <c r="P19" s="95">
        <v>87.12</v>
      </c>
      <c r="Q19" t="s">
        <v>119</v>
      </c>
      <c r="R19" t="s">
        <v>171</v>
      </c>
      <c r="S19" t="s">
        <v>173</v>
      </c>
    </row>
    <row r="20" spans="1:19">
      <c r="A20" t="s">
        <v>170</v>
      </c>
      <c r="B20" t="s">
        <v>171</v>
      </c>
      <c r="C20" t="s">
        <v>139</v>
      </c>
      <c r="D20" t="s">
        <v>194</v>
      </c>
      <c r="E20" t="s">
        <v>195</v>
      </c>
      <c r="F20" t="s">
        <v>196</v>
      </c>
      <c r="G20" t="s">
        <v>138</v>
      </c>
      <c r="H20" s="157">
        <v>44844</v>
      </c>
      <c r="I20" s="158">
        <v>41</v>
      </c>
      <c r="J20" t="s">
        <v>180</v>
      </c>
      <c r="K20" s="158">
        <v>39</v>
      </c>
      <c r="L20" s="158">
        <v>0</v>
      </c>
      <c r="M20" s="158">
        <v>0</v>
      </c>
      <c r="N20" s="158">
        <v>0</v>
      </c>
      <c r="O20" s="158">
        <v>0</v>
      </c>
      <c r="P20" s="95">
        <v>-39</v>
      </c>
      <c r="Q20" t="s">
        <v>119</v>
      </c>
      <c r="R20" t="s">
        <v>171</v>
      </c>
      <c r="S20" t="s">
        <v>173</v>
      </c>
    </row>
    <row r="21" spans="1:19">
      <c r="A21" t="s">
        <v>170</v>
      </c>
      <c r="B21" t="s">
        <v>171</v>
      </c>
      <c r="C21" t="s">
        <v>125</v>
      </c>
      <c r="D21" t="s">
        <v>186</v>
      </c>
      <c r="E21" t="s">
        <v>197</v>
      </c>
      <c r="F21" t="s">
        <v>198</v>
      </c>
      <c r="G21" t="s">
        <v>124</v>
      </c>
      <c r="H21" s="157">
        <v>44742</v>
      </c>
      <c r="I21" s="158">
        <v>2450.9899999999998</v>
      </c>
      <c r="J21" t="s">
        <v>172</v>
      </c>
      <c r="K21" s="158">
        <v>2356.7199999999998</v>
      </c>
      <c r="L21" s="158">
        <v>0</v>
      </c>
      <c r="M21" s="158">
        <v>0</v>
      </c>
      <c r="N21" s="158">
        <v>0</v>
      </c>
      <c r="O21" s="158">
        <v>0</v>
      </c>
      <c r="P21" s="95">
        <v>2356.7199999999998</v>
      </c>
      <c r="Q21" t="s">
        <v>119</v>
      </c>
      <c r="R21" t="s">
        <v>171</v>
      </c>
      <c r="S21" t="s">
        <v>173</v>
      </c>
    </row>
    <row r="22" spans="1:19">
      <c r="A22" t="s">
        <v>170</v>
      </c>
      <c r="B22" t="s">
        <v>171</v>
      </c>
      <c r="C22" t="s">
        <v>125</v>
      </c>
      <c r="D22" t="s">
        <v>186</v>
      </c>
      <c r="E22" t="s">
        <v>199</v>
      </c>
      <c r="F22" t="s">
        <v>200</v>
      </c>
      <c r="G22" t="s">
        <v>126</v>
      </c>
      <c r="H22" s="157">
        <v>44742</v>
      </c>
      <c r="I22" s="158">
        <v>2557.5300000000002</v>
      </c>
      <c r="J22" t="s">
        <v>172</v>
      </c>
      <c r="K22" s="158">
        <v>2459.16</v>
      </c>
      <c r="L22" s="158">
        <v>0</v>
      </c>
      <c r="M22" s="158">
        <v>0</v>
      </c>
      <c r="N22" s="158">
        <v>0</v>
      </c>
      <c r="O22" s="158">
        <v>0</v>
      </c>
      <c r="P22" s="95">
        <v>2459.16</v>
      </c>
      <c r="Q22" t="s">
        <v>119</v>
      </c>
      <c r="R22" t="s">
        <v>171</v>
      </c>
      <c r="S22" t="s">
        <v>173</v>
      </c>
    </row>
    <row r="23" spans="1:19">
      <c r="A23" t="s">
        <v>170</v>
      </c>
      <c r="B23" t="s">
        <v>171</v>
      </c>
      <c r="C23" t="s">
        <v>125</v>
      </c>
      <c r="D23" t="s">
        <v>186</v>
      </c>
      <c r="E23" t="s">
        <v>187</v>
      </c>
      <c r="F23" t="s">
        <v>188</v>
      </c>
      <c r="G23" t="s">
        <v>127</v>
      </c>
      <c r="H23" s="157">
        <v>44834</v>
      </c>
      <c r="I23" s="158">
        <v>1028.27</v>
      </c>
      <c r="J23" t="s">
        <v>172</v>
      </c>
      <c r="K23" s="158">
        <v>988.72</v>
      </c>
      <c r="L23" s="158">
        <v>0</v>
      </c>
      <c r="M23" s="158">
        <v>0</v>
      </c>
      <c r="N23" s="158">
        <v>0</v>
      </c>
      <c r="O23" s="158">
        <v>0</v>
      </c>
      <c r="P23" s="95">
        <v>988.72</v>
      </c>
      <c r="Q23" t="s">
        <v>119</v>
      </c>
      <c r="R23" t="s">
        <v>171</v>
      </c>
      <c r="S23" t="s">
        <v>173</v>
      </c>
    </row>
    <row r="24" spans="1:19">
      <c r="A24" t="s">
        <v>170</v>
      </c>
      <c r="B24" t="s">
        <v>171</v>
      </c>
      <c r="C24" t="s">
        <v>125</v>
      </c>
      <c r="D24" t="s">
        <v>186</v>
      </c>
      <c r="E24" t="s">
        <v>222</v>
      </c>
      <c r="F24" t="s">
        <v>223</v>
      </c>
      <c r="G24" t="s">
        <v>128</v>
      </c>
      <c r="H24" s="157">
        <v>44834</v>
      </c>
      <c r="I24" s="158">
        <v>1169.6300000000001</v>
      </c>
      <c r="J24" t="s">
        <v>172</v>
      </c>
      <c r="K24" s="158">
        <v>1124.6400000000001</v>
      </c>
      <c r="L24" s="158">
        <v>0</v>
      </c>
      <c r="M24" s="158">
        <v>0</v>
      </c>
      <c r="N24" s="158">
        <v>0</v>
      </c>
      <c r="O24" s="158">
        <v>0</v>
      </c>
      <c r="P24" s="95">
        <v>1124.6400000000001</v>
      </c>
      <c r="Q24" t="s">
        <v>119</v>
      </c>
      <c r="R24" t="s">
        <v>171</v>
      </c>
      <c r="S24" t="s">
        <v>173</v>
      </c>
    </row>
    <row r="25" spans="1:19">
      <c r="A25" t="s">
        <v>170</v>
      </c>
      <c r="B25" t="s">
        <v>171</v>
      </c>
      <c r="C25" t="s">
        <v>125</v>
      </c>
      <c r="D25" t="s">
        <v>186</v>
      </c>
      <c r="E25" t="s">
        <v>205</v>
      </c>
      <c r="F25" t="s">
        <v>206</v>
      </c>
      <c r="G25" t="s">
        <v>129</v>
      </c>
      <c r="H25" s="157">
        <v>44865</v>
      </c>
      <c r="I25" s="158">
        <v>2453.94</v>
      </c>
      <c r="J25" t="s">
        <v>172</v>
      </c>
      <c r="K25" s="158">
        <v>2359.56</v>
      </c>
      <c r="L25" s="158">
        <v>0</v>
      </c>
      <c r="M25" s="158">
        <v>0</v>
      </c>
      <c r="N25" s="158">
        <v>0</v>
      </c>
      <c r="O25" s="158">
        <v>0</v>
      </c>
      <c r="P25" s="95">
        <v>2359.56</v>
      </c>
      <c r="Q25" t="s">
        <v>119</v>
      </c>
      <c r="R25" t="s">
        <v>171</v>
      </c>
      <c r="S25" t="s">
        <v>173</v>
      </c>
    </row>
    <row r="26" spans="1:19">
      <c r="A26" t="s">
        <v>170</v>
      </c>
      <c r="B26" t="s">
        <v>171</v>
      </c>
      <c r="C26" t="s">
        <v>125</v>
      </c>
      <c r="D26" t="s">
        <v>186</v>
      </c>
      <c r="E26" t="s">
        <v>216</v>
      </c>
      <c r="F26" t="s">
        <v>217</v>
      </c>
      <c r="G26" t="s">
        <v>130</v>
      </c>
      <c r="H26" s="157">
        <v>44865</v>
      </c>
      <c r="I26" s="158">
        <v>2384.5500000000002</v>
      </c>
      <c r="J26" t="s">
        <v>172</v>
      </c>
      <c r="K26" s="158">
        <v>2292.84</v>
      </c>
      <c r="L26" s="158">
        <v>0</v>
      </c>
      <c r="M26" s="158">
        <v>0</v>
      </c>
      <c r="N26" s="158">
        <v>0</v>
      </c>
      <c r="O26" s="158">
        <v>0</v>
      </c>
      <c r="P26" s="95">
        <v>2292.84</v>
      </c>
      <c r="Q26" t="s">
        <v>119</v>
      </c>
      <c r="R26" t="s">
        <v>171</v>
      </c>
      <c r="S26" t="s">
        <v>173</v>
      </c>
    </row>
    <row r="27" spans="1:19">
      <c r="A27" t="s">
        <v>170</v>
      </c>
      <c r="B27" t="s">
        <v>171</v>
      </c>
      <c r="C27" t="s">
        <v>111</v>
      </c>
      <c r="D27" t="s">
        <v>209</v>
      </c>
      <c r="E27" t="s">
        <v>210</v>
      </c>
      <c r="F27" t="s">
        <v>211</v>
      </c>
      <c r="G27" t="s">
        <v>110</v>
      </c>
      <c r="H27" s="157">
        <v>44894</v>
      </c>
      <c r="I27" s="158">
        <v>134.19999999999999</v>
      </c>
      <c r="J27" t="s">
        <v>172</v>
      </c>
      <c r="K27" s="158">
        <v>110</v>
      </c>
      <c r="L27" s="158">
        <v>0</v>
      </c>
      <c r="M27" s="158">
        <v>0</v>
      </c>
      <c r="N27" s="158">
        <v>0</v>
      </c>
      <c r="O27" s="158">
        <v>0</v>
      </c>
      <c r="P27" s="95">
        <v>110</v>
      </c>
      <c r="Q27" t="s">
        <v>119</v>
      </c>
      <c r="R27" t="s">
        <v>171</v>
      </c>
      <c r="S27" t="s">
        <v>173</v>
      </c>
    </row>
    <row r="28" spans="1:19">
      <c r="A28" t="s">
        <v>170</v>
      </c>
      <c r="B28" t="s">
        <v>171</v>
      </c>
      <c r="C28" t="s">
        <v>136</v>
      </c>
      <c r="D28" t="s">
        <v>184</v>
      </c>
      <c r="E28" t="s">
        <v>212</v>
      </c>
      <c r="F28" t="s">
        <v>213</v>
      </c>
      <c r="G28" t="s">
        <v>137</v>
      </c>
      <c r="H28" s="157">
        <v>44845</v>
      </c>
      <c r="I28" s="158">
        <v>370.02</v>
      </c>
      <c r="J28" t="s">
        <v>172</v>
      </c>
      <c r="K28" s="158">
        <v>310.86</v>
      </c>
      <c r="L28" s="158">
        <v>0</v>
      </c>
      <c r="M28" s="158">
        <v>0</v>
      </c>
      <c r="N28" s="158">
        <v>0</v>
      </c>
      <c r="O28" s="158">
        <v>0</v>
      </c>
      <c r="P28" s="95">
        <v>310.86</v>
      </c>
      <c r="Q28" t="s">
        <v>119</v>
      </c>
      <c r="R28" t="s">
        <v>171</v>
      </c>
      <c r="S28" t="s">
        <v>173</v>
      </c>
    </row>
    <row r="29" spans="1:19" ht="13.5" thickBot="1">
      <c r="A29" t="s">
        <v>170</v>
      </c>
      <c r="B29" t="s">
        <v>171</v>
      </c>
      <c r="C29" t="s">
        <v>120</v>
      </c>
      <c r="D29" t="s">
        <v>224</v>
      </c>
      <c r="E29" t="s">
        <v>225</v>
      </c>
      <c r="F29" t="s">
        <v>226</v>
      </c>
      <c r="G29" t="s">
        <v>121</v>
      </c>
      <c r="H29" s="157">
        <v>44070</v>
      </c>
      <c r="I29" s="158">
        <v>11.08</v>
      </c>
      <c r="J29" t="s">
        <v>172</v>
      </c>
      <c r="K29" s="158">
        <v>9.08</v>
      </c>
      <c r="L29" s="158">
        <v>0</v>
      </c>
      <c r="M29" s="158">
        <v>0</v>
      </c>
      <c r="N29" s="158">
        <v>0</v>
      </c>
      <c r="O29" s="158">
        <v>0</v>
      </c>
      <c r="P29" s="95">
        <v>9.08</v>
      </c>
      <c r="Q29" t="s">
        <v>119</v>
      </c>
      <c r="R29" t="s">
        <v>171</v>
      </c>
      <c r="S29" t="s">
        <v>173</v>
      </c>
    </row>
    <row r="30" spans="1:19" ht="16.5" thickBot="1">
      <c r="K30" s="159"/>
      <c r="P30" s="160">
        <f>SUM(P8:P29)</f>
        <v>19644.010000000002</v>
      </c>
    </row>
  </sheetData>
  <mergeCells count="17">
    <mergeCell ref="N6:N7"/>
    <mergeCell ref="O6:O7"/>
    <mergeCell ref="P6:P7"/>
    <mergeCell ref="R5:S5"/>
    <mergeCell ref="A6:A7"/>
    <mergeCell ref="B6:B7"/>
    <mergeCell ref="C6:C7"/>
    <mergeCell ref="D6:D7"/>
    <mergeCell ref="A5:B5"/>
    <mergeCell ref="C5:D5"/>
    <mergeCell ref="E5:I5"/>
    <mergeCell ref="K5:K7"/>
    <mergeCell ref="L5:O5"/>
    <mergeCell ref="Q6:Q7"/>
    <mergeCell ref="G6:J6"/>
    <mergeCell ref="L6:L7"/>
    <mergeCell ref="M6:M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20"/>
  <sheetViews>
    <sheetView showGridLines="0" topLeftCell="C1" zoomScaleNormal="100" workbookViewId="0">
      <selection sqref="A1:P1"/>
    </sheetView>
  </sheetViews>
  <sheetFormatPr defaultColWidth="9.140625" defaultRowHeight="15"/>
  <cols>
    <col min="1" max="1" width="0" style="30" hidden="1" customWidth="1"/>
    <col min="2" max="2" width="10.28515625" style="30" hidden="1" customWidth="1"/>
    <col min="3" max="3" width="15.7109375" style="32" customWidth="1"/>
    <col min="4" max="4" width="10.7109375" style="31" bestFit="1" customWidth="1"/>
    <col min="5" max="5" width="10.7109375" style="31" customWidth="1"/>
    <col min="6" max="6" width="43.7109375" style="32" customWidth="1"/>
    <col min="7" max="7" width="15.5703125" style="32" hidden="1" customWidth="1"/>
    <col min="8" max="9" width="12.140625" style="33" customWidth="1"/>
    <col min="10" max="10" width="22.85546875" style="32" customWidth="1"/>
    <col min="11" max="11" width="13.7109375" style="32" customWidth="1"/>
    <col min="12" max="12" width="21.7109375" style="30" customWidth="1"/>
    <col min="13" max="16" width="12.140625" style="30" customWidth="1"/>
    <col min="17" max="16384" width="9.140625" style="30"/>
  </cols>
  <sheetData>
    <row r="1" spans="1:17" s="14" customFormat="1" ht="23.1" customHeight="1">
      <c r="A1" s="187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/>
    </row>
    <row r="2" spans="1:17" s="14" customFormat="1" ht="15" customHeight="1"/>
    <row r="3" spans="1:17" s="14" customFormat="1" ht="23.1" customHeight="1">
      <c r="A3" s="239" t="s">
        <v>107</v>
      </c>
      <c r="B3" s="239"/>
      <c r="C3" s="239"/>
      <c r="D3" s="239"/>
      <c r="E3" s="239"/>
      <c r="F3" s="239"/>
      <c r="G3" s="239"/>
      <c r="H3" s="239"/>
      <c r="I3" s="239"/>
      <c r="J3" s="240"/>
      <c r="K3" s="240"/>
      <c r="L3" s="240"/>
      <c r="M3" s="240"/>
      <c r="N3" s="240"/>
      <c r="O3" s="240"/>
      <c r="P3" s="240"/>
      <c r="Q3"/>
    </row>
    <row r="4" spans="1:17" s="14" customFormat="1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6"/>
      <c r="Q4"/>
    </row>
    <row r="5" spans="1:17" s="14" customFormat="1" ht="23.1" customHeight="1">
      <c r="A5" s="244" t="s">
        <v>106</v>
      </c>
      <c r="B5" s="244"/>
      <c r="C5" s="244"/>
      <c r="D5" s="244"/>
      <c r="E5" s="244"/>
      <c r="F5" s="244"/>
      <c r="G5" s="244"/>
      <c r="H5" s="244"/>
      <c r="I5" s="245"/>
      <c r="J5" s="143" t="s">
        <v>105</v>
      </c>
      <c r="K5" s="101"/>
      <c r="L5" s="101"/>
      <c r="M5" s="101"/>
      <c r="N5" s="101"/>
      <c r="O5" s="101"/>
      <c r="P5" s="142"/>
      <c r="Q5"/>
    </row>
    <row r="6" spans="1:17" s="14" customFormat="1" ht="23.1" customHeight="1">
      <c r="C6" s="252" t="s">
        <v>92</v>
      </c>
      <c r="D6" s="253"/>
      <c r="E6" s="253"/>
      <c r="F6" s="253"/>
      <c r="G6" s="254"/>
      <c r="H6" s="136">
        <v>0</v>
      </c>
      <c r="I6" s="140"/>
      <c r="J6" s="250" t="s">
        <v>92</v>
      </c>
      <c r="K6" s="250"/>
      <c r="L6" s="250"/>
      <c r="M6" s="250"/>
      <c r="N6" s="251"/>
      <c r="O6" s="141">
        <v>0</v>
      </c>
      <c r="P6" s="140"/>
    </row>
    <row r="7" spans="1:17" s="14" customFormat="1" ht="23.1" customHeight="1">
      <c r="C7" s="252" t="s">
        <v>90</v>
      </c>
      <c r="D7" s="253"/>
      <c r="E7" s="253"/>
      <c r="F7" s="253"/>
      <c r="G7" s="137"/>
      <c r="H7" s="136">
        <v>0</v>
      </c>
      <c r="I7" s="138"/>
      <c r="J7" s="248" t="s">
        <v>90</v>
      </c>
      <c r="K7" s="248"/>
      <c r="L7" s="248"/>
      <c r="M7" s="248"/>
      <c r="N7" s="249"/>
      <c r="O7" s="139">
        <v>0</v>
      </c>
      <c r="P7" s="138"/>
    </row>
    <row r="8" spans="1:17" s="14" customFormat="1" ht="23.1" customHeight="1">
      <c r="C8" s="252" t="s">
        <v>89</v>
      </c>
      <c r="D8" s="253"/>
      <c r="E8" s="253"/>
      <c r="F8" s="253"/>
      <c r="G8" s="137"/>
      <c r="H8" s="136">
        <f>H6-H7</f>
        <v>0</v>
      </c>
      <c r="I8" s="134"/>
      <c r="J8" s="246" t="s">
        <v>89</v>
      </c>
      <c r="K8" s="246"/>
      <c r="L8" s="246"/>
      <c r="M8" s="246"/>
      <c r="N8" s="247"/>
      <c r="O8" s="135">
        <v>0</v>
      </c>
      <c r="P8" s="134"/>
    </row>
    <row r="9" spans="1:17" s="14" customFormat="1">
      <c r="C9" s="133"/>
      <c r="D9" s="133"/>
      <c r="E9" s="133"/>
      <c r="F9" s="133"/>
      <c r="G9" s="117"/>
      <c r="H9" s="132"/>
      <c r="I9" s="25"/>
      <c r="J9" s="27"/>
      <c r="K9" s="27"/>
      <c r="L9" s="27"/>
      <c r="M9" s="27"/>
      <c r="N9" s="27"/>
      <c r="O9" s="131"/>
      <c r="P9" s="108"/>
    </row>
    <row r="10" spans="1:17" s="14" customFormat="1" ht="16.5" customHeight="1">
      <c r="A10" s="241" t="s">
        <v>104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3"/>
    </row>
    <row r="11" spans="1:17" s="14" customFormat="1" ht="23.1" customHeight="1">
      <c r="A11" s="170" t="s">
        <v>14</v>
      </c>
      <c r="B11" s="172"/>
      <c r="C11" s="170" t="s">
        <v>15</v>
      </c>
      <c r="D11" s="171"/>
      <c r="E11" s="171"/>
      <c r="F11" s="171"/>
      <c r="G11" s="171"/>
      <c r="H11" s="171"/>
      <c r="I11" s="172"/>
      <c r="J11" s="170" t="s">
        <v>1</v>
      </c>
      <c r="K11" s="172"/>
      <c r="L11" s="100"/>
      <c r="M11" s="170" t="s">
        <v>64</v>
      </c>
      <c r="N11" s="171"/>
      <c r="O11" s="171"/>
      <c r="P11" s="172"/>
    </row>
    <row r="12" spans="1:17" ht="36" customHeight="1">
      <c r="A12" s="45" t="s">
        <v>21</v>
      </c>
      <c r="B12" s="130" t="s">
        <v>103</v>
      </c>
      <c r="C12" s="45" t="s">
        <v>24</v>
      </c>
      <c r="D12" s="47" t="s">
        <v>25</v>
      </c>
      <c r="E12" s="129" t="s">
        <v>102</v>
      </c>
      <c r="F12" s="45" t="s">
        <v>26</v>
      </c>
      <c r="G12" s="45" t="s">
        <v>28</v>
      </c>
      <c r="H12" s="98" t="s">
        <v>66</v>
      </c>
      <c r="I12" s="48" t="s">
        <v>67</v>
      </c>
      <c r="J12" s="45" t="s">
        <v>30</v>
      </c>
      <c r="K12" s="45" t="s">
        <v>31</v>
      </c>
      <c r="L12" s="90" t="s">
        <v>101</v>
      </c>
      <c r="M12" s="88" t="s">
        <v>66</v>
      </c>
      <c r="N12" s="88" t="s">
        <v>100</v>
      </c>
      <c r="O12" s="88" t="s">
        <v>99</v>
      </c>
      <c r="P12" s="88" t="s">
        <v>65</v>
      </c>
    </row>
    <row r="13" spans="1:17">
      <c r="C13" s="54"/>
      <c r="D13" s="38"/>
      <c r="E13" s="38"/>
      <c r="F13" s="39"/>
      <c r="G13" s="39"/>
      <c r="H13" s="40"/>
      <c r="I13" s="40"/>
      <c r="J13" s="39"/>
      <c r="K13" s="39"/>
      <c r="L13" s="38"/>
      <c r="M13" s="40"/>
      <c r="N13" s="40"/>
      <c r="O13" s="40"/>
    </row>
    <row r="14" spans="1:17">
      <c r="C14" s="30"/>
      <c r="D14" s="30"/>
      <c r="E14" s="30"/>
      <c r="F14" s="30"/>
      <c r="G14" s="30"/>
      <c r="H14" s="30"/>
      <c r="I14" s="30"/>
      <c r="J14" s="30"/>
      <c r="K14" s="128"/>
    </row>
    <row r="15" spans="1:17">
      <c r="C15" s="30"/>
      <c r="D15" s="30"/>
      <c r="E15" s="30"/>
      <c r="F15" s="30"/>
      <c r="G15" s="30"/>
      <c r="H15" s="30"/>
      <c r="I15" s="30"/>
      <c r="J15" s="30"/>
      <c r="K15" s="30"/>
    </row>
    <row r="16" spans="1:17">
      <c r="C16" s="30"/>
      <c r="D16" s="30"/>
      <c r="E16" s="30"/>
      <c r="F16" s="30"/>
      <c r="G16" s="30"/>
      <c r="H16" s="30"/>
      <c r="I16" s="30"/>
      <c r="J16" s="30"/>
      <c r="K16" s="30"/>
    </row>
    <row r="17" s="30" customFormat="1"/>
    <row r="18" s="30" customFormat="1"/>
    <row r="19" s="30" customFormat="1"/>
    <row r="20" s="30" customFormat="1"/>
  </sheetData>
  <mergeCells count="15">
    <mergeCell ref="C11:I11"/>
    <mergeCell ref="A11:B11"/>
    <mergeCell ref="A3:P3"/>
    <mergeCell ref="A10:P10"/>
    <mergeCell ref="A1:P1"/>
    <mergeCell ref="J11:K11"/>
    <mergeCell ref="M11:P11"/>
    <mergeCell ref="A5:I5"/>
    <mergeCell ref="J8:N8"/>
    <mergeCell ref="J7:N7"/>
    <mergeCell ref="J6:N6"/>
    <mergeCell ref="C6:G6"/>
    <mergeCell ref="C7:F7"/>
    <mergeCell ref="C8:F8"/>
    <mergeCell ref="A4:P4"/>
  </mergeCells>
  <dataValidations count="1">
    <dataValidation type="list" allowBlank="1" showInputMessage="1" showErrorMessage="1" sqref="P13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3</vt:i4>
      </vt:variant>
    </vt:vector>
  </HeadingPairs>
  <TitlesOfParts>
    <vt:vector size="11" baseType="lpstr">
      <vt:lpstr>SiopeAllegatoB</vt:lpstr>
      <vt:lpstr>Fatture</vt:lpstr>
      <vt:lpstr>Mandati</vt:lpstr>
      <vt:lpstr>FattureTempi</vt:lpstr>
      <vt:lpstr>MandatiTempi</vt:lpstr>
      <vt:lpstr>IndicatoreRiduzioneDebitoCR</vt:lpstr>
      <vt:lpstr>PCC</vt:lpstr>
      <vt:lpstr>ElencoFatture</vt:lpstr>
      <vt:lpstr>ElencoFatture!Area_stampa</vt:lpstr>
      <vt:lpstr>FattureTempi!Area_stampa</vt:lpstr>
      <vt:lpstr>IndicatoreRiduzioneDebitoCR!Area_stampa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bosticco.lu</cp:lastModifiedBy>
  <cp:lastPrinted>2015-01-23T09:39:52Z</cp:lastPrinted>
  <dcterms:created xsi:type="dcterms:W3CDTF">1996-11-05T10:16:36Z</dcterms:created>
  <dcterms:modified xsi:type="dcterms:W3CDTF">2023-01-31T09:39:53Z</dcterms:modified>
</cp:coreProperties>
</file>