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495" yWindow="210" windowWidth="12540" windowHeight="11475" tabRatio="593"/>
  </bookViews>
  <sheets>
    <sheet name="Costi complessivi" sheetId="1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'Costi complessivi'!$A$2:$G$2</definedName>
    <definedName name="_xlnm.Print_Area" localSheetId="0">'Costi complessivi'!$A$1:$F$431</definedName>
    <definedName name="ASP">#REF!</definedName>
    <definedName name="Comuni">[1]LAVORO!$B$2:$B$7</definedName>
    <definedName name="coop">'[3]TARIFFE E ALTRI'!$B$8:$B$12</definedName>
    <definedName name="coop2">'[4]TARIFFE E ALTRI'!$B$8:$B$12</definedName>
    <definedName name="Cooperativa">#REF!</definedName>
    <definedName name="fondo">#REF!</definedName>
    <definedName name="MESE">#REF!</definedName>
    <definedName name="Quota">[2]Foglio2!$D$2:$D$11</definedName>
    <definedName name="scuola">'[5]TARIFFE E ALTRI'!$B$15:$B$18</definedName>
    <definedName name="Settori">[1]LAVORO!$C$2:$C$15</definedName>
    <definedName name="Si">#REF!</definedName>
    <definedName name="SINO">[2]Foglio2!$F$2:$F$3</definedName>
    <definedName name="Tipologia">[2]Foglio2!$B$2:$B$6</definedName>
    <definedName name="_xlnm.Print_Titles" localSheetId="0">'Costi complessivi'!$2:$2</definedName>
  </definedNames>
  <calcPr calcId="125725" fullCalcOnLoad="1"/>
</workbook>
</file>

<file path=xl/calcChain.xml><?xml version="1.0" encoding="utf-8"?>
<calcChain xmlns="http://schemas.openxmlformats.org/spreadsheetml/2006/main">
  <c r="E413" i="11"/>
  <c r="E412"/>
  <c r="E368"/>
  <c r="E295"/>
  <c r="E247"/>
  <c r="E210"/>
  <c r="F415"/>
  <c r="E415"/>
  <c r="F407"/>
  <c r="E407"/>
  <c r="F406"/>
  <c r="E406"/>
  <c r="F405"/>
  <c r="E405"/>
  <c r="F399"/>
  <c r="E399"/>
  <c r="F398"/>
  <c r="E398"/>
  <c r="F397"/>
  <c r="E397"/>
  <c r="F390"/>
  <c r="E390"/>
  <c r="F389"/>
  <c r="E389"/>
  <c r="F388"/>
  <c r="E388"/>
  <c r="F382"/>
  <c r="E382"/>
  <c r="F381"/>
  <c r="E381"/>
  <c r="F380"/>
  <c r="E380"/>
  <c r="F375"/>
  <c r="E375"/>
  <c r="F374"/>
  <c r="E374"/>
  <c r="F373"/>
  <c r="E373"/>
  <c r="F354"/>
  <c r="E354"/>
  <c r="F353"/>
  <c r="E353"/>
  <c r="F352"/>
  <c r="E352"/>
  <c r="F351"/>
  <c r="E351"/>
  <c r="F350"/>
  <c r="E350"/>
  <c r="F349"/>
  <c r="E349"/>
  <c r="F348"/>
  <c r="E348"/>
  <c r="F347"/>
  <c r="E347"/>
  <c r="F338"/>
  <c r="E338"/>
  <c r="F330"/>
  <c r="E330"/>
  <c r="F329"/>
  <c r="E329"/>
  <c r="F325"/>
  <c r="E325"/>
  <c r="F324"/>
  <c r="E324"/>
  <c r="F323"/>
  <c r="E323"/>
  <c r="F322"/>
  <c r="E322"/>
  <c r="F321"/>
  <c r="E321"/>
  <c r="F320"/>
  <c r="E320"/>
  <c r="F313"/>
  <c r="E313"/>
  <c r="F312"/>
  <c r="E312"/>
  <c r="F303"/>
  <c r="E303"/>
  <c r="F302"/>
  <c r="E302"/>
  <c r="F301"/>
  <c r="E301"/>
  <c r="F300"/>
  <c r="E300"/>
  <c r="F299"/>
  <c r="E299"/>
  <c r="F289"/>
  <c r="E289"/>
  <c r="F288"/>
  <c r="E288"/>
  <c r="F287"/>
  <c r="E287"/>
  <c r="F286"/>
  <c r="E286"/>
  <c r="F285"/>
  <c r="E285"/>
  <c r="F284"/>
  <c r="E284"/>
  <c r="F280"/>
  <c r="E280"/>
  <c r="F279"/>
  <c r="E279"/>
  <c r="F278"/>
  <c r="E278"/>
  <c r="F277"/>
  <c r="E277"/>
  <c r="F276"/>
  <c r="E276"/>
  <c r="F275"/>
  <c r="E275"/>
  <c r="F274"/>
  <c r="E274"/>
  <c r="F273"/>
  <c r="E273"/>
  <c r="F272"/>
  <c r="E272"/>
  <c r="F271"/>
  <c r="E271"/>
  <c r="F270"/>
  <c r="E270"/>
  <c r="F269"/>
  <c r="E269"/>
  <c r="F268"/>
  <c r="E268"/>
  <c r="F267"/>
  <c r="E267"/>
  <c r="F266"/>
  <c r="E266"/>
  <c r="F265"/>
  <c r="E265"/>
  <c r="F264"/>
  <c r="E264"/>
  <c r="F263"/>
  <c r="E263"/>
  <c r="F262"/>
  <c r="E262"/>
  <c r="F261"/>
  <c r="E261"/>
  <c r="F260"/>
  <c r="E260"/>
  <c r="F259"/>
  <c r="E259"/>
  <c r="F258"/>
  <c r="E258"/>
  <c r="F257"/>
  <c r="E257"/>
  <c r="F256"/>
  <c r="E256"/>
  <c r="F255"/>
  <c r="E255"/>
  <c r="F254"/>
  <c r="E254"/>
  <c r="F253"/>
  <c r="E253"/>
  <c r="F252"/>
  <c r="E252"/>
  <c r="F251"/>
  <c r="E251"/>
  <c r="F250"/>
  <c r="E250"/>
  <c r="F246"/>
  <c r="E246"/>
  <c r="F245"/>
  <c r="E245"/>
  <c r="F244"/>
  <c r="E244"/>
  <c r="F243"/>
  <c r="E243"/>
  <c r="F242"/>
  <c r="E242"/>
  <c r="F241"/>
  <c r="E241"/>
  <c r="F238"/>
  <c r="E238"/>
  <c r="F237"/>
  <c r="E237"/>
  <c r="F236"/>
  <c r="E236"/>
  <c r="F235"/>
  <c r="E235"/>
  <c r="F234"/>
  <c r="E234"/>
  <c r="F232"/>
  <c r="E232"/>
  <c r="F231"/>
  <c r="E231"/>
  <c r="F230"/>
  <c r="E230"/>
  <c r="F229"/>
  <c r="E229"/>
  <c r="F228"/>
  <c r="E228"/>
  <c r="F227"/>
  <c r="E227"/>
  <c r="F225"/>
  <c r="E225"/>
  <c r="F224"/>
  <c r="E224"/>
  <c r="F223"/>
  <c r="E223"/>
  <c r="F222"/>
  <c r="E222"/>
  <c r="F221"/>
  <c r="E221"/>
  <c r="F219"/>
  <c r="E219"/>
  <c r="F218"/>
  <c r="E218"/>
  <c r="F217"/>
  <c r="E217"/>
  <c r="F216"/>
  <c r="E216"/>
  <c r="F215"/>
  <c r="E215"/>
  <c r="F214"/>
  <c r="E214"/>
  <c r="F206"/>
  <c r="E206"/>
  <c r="F205"/>
  <c r="E205"/>
  <c r="F201"/>
  <c r="E201"/>
  <c r="F200"/>
  <c r="E200"/>
  <c r="F196"/>
  <c r="E196"/>
  <c r="F195"/>
  <c r="E195"/>
  <c r="F191"/>
  <c r="E191"/>
  <c r="F190"/>
  <c r="E190"/>
  <c r="F185"/>
  <c r="E185"/>
  <c r="F184"/>
  <c r="E184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7"/>
  <c r="E167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0"/>
  <c r="E150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1"/>
  <c r="E131"/>
  <c r="F130"/>
  <c r="E130"/>
  <c r="F129"/>
  <c r="E129"/>
  <c r="F128"/>
  <c r="E128"/>
  <c r="F127"/>
  <c r="E127"/>
  <c r="F126"/>
  <c r="E126"/>
  <c r="F125"/>
  <c r="E125"/>
  <c r="F123"/>
  <c r="E123"/>
  <c r="F122"/>
  <c r="E122"/>
  <c r="F121"/>
  <c r="E121"/>
  <c r="F120"/>
  <c r="E120"/>
  <c r="F118"/>
  <c r="E118"/>
  <c r="F117"/>
  <c r="E117"/>
  <c r="F116"/>
  <c r="E116"/>
  <c r="F114"/>
  <c r="E114"/>
  <c r="F113"/>
  <c r="E113"/>
  <c r="F112"/>
  <c r="E112"/>
  <c r="F110"/>
  <c r="E110"/>
  <c r="F109"/>
  <c r="E109"/>
  <c r="F108"/>
  <c r="E108"/>
  <c r="F107"/>
  <c r="E107"/>
  <c r="F106"/>
  <c r="E106"/>
  <c r="F96"/>
  <c r="E96"/>
  <c r="F95"/>
  <c r="E95"/>
  <c r="F94"/>
  <c r="E94"/>
  <c r="F92"/>
  <c r="E92"/>
  <c r="F91"/>
  <c r="E91"/>
  <c r="F90"/>
  <c r="E90"/>
  <c r="F89"/>
  <c r="E89"/>
  <c r="F88"/>
  <c r="E88"/>
  <c r="F87"/>
  <c r="E87"/>
  <c r="F86"/>
  <c r="E86"/>
  <c r="F85"/>
  <c r="E85"/>
  <c r="F81"/>
  <c r="E81"/>
  <c r="F80"/>
  <c r="E80"/>
  <c r="F79"/>
  <c r="E79"/>
  <c r="F78"/>
  <c r="E78"/>
  <c r="F77"/>
  <c r="E77"/>
  <c r="F76"/>
  <c r="E76"/>
  <c r="F72"/>
  <c r="E72"/>
  <c r="F71"/>
  <c r="E71"/>
  <c r="F70"/>
  <c r="E70"/>
  <c r="F69"/>
  <c r="E69"/>
  <c r="F68"/>
  <c r="E68"/>
  <c r="F67"/>
  <c r="E67"/>
  <c r="F64"/>
  <c r="E64"/>
  <c r="F63"/>
  <c r="E63"/>
  <c r="F62"/>
  <c r="E62"/>
  <c r="F61"/>
  <c r="E61"/>
  <c r="F60"/>
  <c r="E60"/>
  <c r="F59"/>
  <c r="E59"/>
  <c r="F58"/>
  <c r="E58"/>
  <c r="F54"/>
  <c r="E54"/>
  <c r="F53"/>
  <c r="E53"/>
  <c r="F52"/>
  <c r="E52"/>
  <c r="F51"/>
  <c r="E51"/>
  <c r="F50"/>
  <c r="E50"/>
  <c r="F49"/>
  <c r="E49"/>
  <c r="F39"/>
  <c r="E39"/>
  <c r="F37"/>
  <c r="E37"/>
  <c r="F36"/>
  <c r="E36"/>
  <c r="F35"/>
  <c r="E35"/>
  <c r="F34"/>
  <c r="E34"/>
  <c r="F33"/>
  <c r="E33"/>
  <c r="F32"/>
  <c r="E32"/>
  <c r="F30"/>
  <c r="E30"/>
  <c r="F29"/>
  <c r="E29"/>
  <c r="F28"/>
  <c r="E28"/>
  <c r="F27"/>
  <c r="E27"/>
  <c r="F26"/>
  <c r="E26"/>
  <c r="F25"/>
  <c r="E25"/>
  <c r="F23"/>
  <c r="E23"/>
  <c r="F22"/>
  <c r="E22"/>
  <c r="F21"/>
  <c r="E21"/>
  <c r="F20"/>
  <c r="E20"/>
  <c r="F19"/>
  <c r="E19"/>
  <c r="F18"/>
  <c r="E18"/>
  <c r="F16"/>
  <c r="E16"/>
  <c r="F15"/>
  <c r="E15"/>
  <c r="F14"/>
  <c r="E14"/>
  <c r="F13"/>
  <c r="E13"/>
  <c r="F12"/>
  <c r="E12"/>
  <c r="F11"/>
  <c r="E11"/>
  <c r="F9"/>
  <c r="E9"/>
  <c r="F8"/>
  <c r="E8"/>
  <c r="F7"/>
  <c r="E7"/>
  <c r="F6"/>
  <c r="E6"/>
  <c r="F5"/>
  <c r="E5"/>
  <c r="F4"/>
  <c r="E4"/>
  <c r="E186"/>
  <c r="E187"/>
  <c r="E188"/>
  <c r="E192"/>
  <c r="E193"/>
  <c r="E197"/>
  <c r="E198"/>
  <c r="E202"/>
  <c r="E203"/>
  <c r="E207"/>
  <c r="E208"/>
  <c r="E209"/>
  <c r="E239"/>
  <c r="E290"/>
  <c r="E291"/>
  <c r="E292"/>
  <c r="E293"/>
  <c r="E294"/>
  <c r="E304"/>
  <c r="E305"/>
  <c r="E306"/>
  <c r="E307"/>
  <c r="E308"/>
  <c r="E309"/>
  <c r="E310"/>
  <c r="E315"/>
  <c r="E316"/>
  <c r="E317"/>
  <c r="E318"/>
  <c r="E331"/>
  <c r="E332"/>
  <c r="E333"/>
  <c r="E334"/>
  <c r="E335"/>
  <c r="E336"/>
  <c r="E341"/>
  <c r="E342"/>
  <c r="E343"/>
  <c r="E344"/>
  <c r="E345"/>
  <c r="E355"/>
  <c r="E356"/>
  <c r="E357"/>
  <c r="E358"/>
  <c r="E359"/>
  <c r="E360"/>
  <c r="E361"/>
  <c r="E362"/>
  <c r="E363"/>
  <c r="E364"/>
  <c r="E365"/>
  <c r="E366"/>
  <c r="E367"/>
  <c r="E372"/>
  <c r="E379"/>
  <c r="E384"/>
  <c r="E385"/>
  <c r="E387"/>
  <c r="E392"/>
  <c r="E393"/>
  <c r="E394"/>
  <c r="E396"/>
  <c r="E402"/>
  <c r="E404"/>
  <c r="F326"/>
  <c r="F100"/>
  <c r="F372"/>
  <c r="F339"/>
  <c r="F401"/>
  <c r="F203"/>
  <c r="F358"/>
  <c r="F43"/>
  <c r="F408"/>
  <c r="F99"/>
  <c r="F40"/>
  <c r="F209"/>
  <c r="F202"/>
  <c r="F98"/>
  <c r="F41"/>
  <c r="F197"/>
  <c r="F355"/>
  <c r="F376"/>
  <c r="F356"/>
  <c r="F97"/>
  <c r="F198"/>
  <c r="F391"/>
  <c r="F410"/>
  <c r="F377"/>
  <c r="F291"/>
  <c r="F55"/>
  <c r="F317"/>
  <c r="F334"/>
  <c r="F342"/>
  <c r="F384"/>
  <c r="F394"/>
  <c r="F379"/>
  <c r="F73"/>
  <c r="F293"/>
  <c r="F310"/>
  <c r="F318"/>
  <c r="F333"/>
  <c r="F306"/>
  <c r="F343"/>
  <c r="F56"/>
  <c r="F402"/>
  <c r="F74"/>
  <c r="F304"/>
  <c r="F309"/>
  <c r="F315"/>
  <c r="F345"/>
  <c r="F411"/>
  <c r="F83"/>
  <c r="F292"/>
  <c r="F207"/>
  <c r="F65"/>
  <c r="F336"/>
  <c r="F392"/>
  <c r="F367"/>
  <c r="F294"/>
  <c r="F308"/>
  <c r="F316"/>
  <c r="F331"/>
  <c r="F344"/>
  <c r="F359"/>
  <c r="F186"/>
  <c r="F361"/>
  <c r="F409"/>
  <c r="F364"/>
  <c r="F365"/>
  <c r="F193"/>
  <c r="F387"/>
  <c r="F192"/>
  <c r="F208"/>
  <c r="F188"/>
  <c r="F404"/>
  <c r="F101"/>
  <c r="F305"/>
  <c r="F366"/>
  <c r="F332"/>
  <c r="F239"/>
  <c r="F341"/>
  <c r="F360"/>
  <c r="F393"/>
  <c r="F396"/>
  <c r="F187"/>
  <c r="F82"/>
  <c r="F307"/>
  <c r="F335"/>
  <c r="F340"/>
  <c r="F362"/>
  <c r="F290"/>
  <c r="F383"/>
  <c r="F327"/>
  <c r="F314"/>
  <c r="F357"/>
  <c r="F44"/>
  <c r="F400"/>
  <c r="F385"/>
  <c r="F363"/>
  <c r="F42"/>
  <c r="E281"/>
  <c r="F281"/>
  <c r="F368"/>
  <c r="F412"/>
  <c r="F295"/>
  <c r="F247"/>
  <c r="F210"/>
  <c r="F45"/>
  <c r="E45"/>
  <c r="E102"/>
  <c r="F102"/>
  <c r="F413"/>
</calcChain>
</file>

<file path=xl/sharedStrings.xml><?xml version="1.0" encoding="utf-8"?>
<sst xmlns="http://schemas.openxmlformats.org/spreadsheetml/2006/main" count="673" uniqueCount="574">
  <si>
    <t xml:space="preserve">TAXI SOCIALE MONTECHIARUGOLO   </t>
  </si>
  <si>
    <t xml:space="preserve">             </t>
  </si>
  <si>
    <t>CONTO</t>
  </si>
  <si>
    <t>Codice conto</t>
  </si>
  <si>
    <t>C</t>
  </si>
  <si>
    <t>F</t>
  </si>
  <si>
    <t>M</t>
  </si>
  <si>
    <t>S</t>
  </si>
  <si>
    <t>T</t>
  </si>
  <si>
    <t xml:space="preserve">  66/25/501  </t>
  </si>
  <si>
    <t>CENTRI RESIDENZ. DISABILI COLLE</t>
  </si>
  <si>
    <t xml:space="preserve">  66/25/503  </t>
  </si>
  <si>
    <t xml:space="preserve">  66/25/507  </t>
  </si>
  <si>
    <t xml:space="preserve">  66/25/510  </t>
  </si>
  <si>
    <t xml:space="preserve">INSERIMENTO COOP LAVORO COLLEC </t>
  </si>
  <si>
    <t xml:space="preserve">  66/25/520  </t>
  </si>
  <si>
    <t xml:space="preserve">CENTRI RESID. DISABILI FELINO  </t>
  </si>
  <si>
    <t xml:space="preserve">  66/25/522  </t>
  </si>
  <si>
    <t xml:space="preserve">  66/25/526  </t>
  </si>
  <si>
    <t xml:space="preserve">  66/25/529  </t>
  </si>
  <si>
    <t xml:space="preserve">INSERIMENTO COOP LAVORO FELINO </t>
  </si>
  <si>
    <t xml:space="preserve">  66/25/540  </t>
  </si>
  <si>
    <t>CENTRI RESID. DISABILI MONTECH.</t>
  </si>
  <si>
    <t xml:space="preserve">  66/25/542  </t>
  </si>
  <si>
    <t xml:space="preserve">  66/25/546  </t>
  </si>
  <si>
    <t xml:space="preserve">  66/25/549  </t>
  </si>
  <si>
    <t xml:space="preserve">INSERIMENTO COOP LAVORO MONTEC </t>
  </si>
  <si>
    <t xml:space="preserve">  66/25/560  </t>
  </si>
  <si>
    <t>CENTRI RESID. DISABILI SALA BAG</t>
  </si>
  <si>
    <t xml:space="preserve">  66/25/562  </t>
  </si>
  <si>
    <t xml:space="preserve">  66/25/566  </t>
  </si>
  <si>
    <t xml:space="preserve">  66/25/569  </t>
  </si>
  <si>
    <t>INSERIMENTO COOP LAVORO SALA B.</t>
  </si>
  <si>
    <t xml:space="preserve">  66/25/580  </t>
  </si>
  <si>
    <t>CENTRI RESIDENZ. DISABILI TRAVE</t>
  </si>
  <si>
    <t xml:space="preserve">  66/25/582  </t>
  </si>
  <si>
    <t xml:space="preserve">  66/25/586  </t>
  </si>
  <si>
    <t xml:space="preserve">  66/25/601  </t>
  </si>
  <si>
    <t xml:space="preserve">  66/25/603  </t>
  </si>
  <si>
    <t>RETTE ISTITUTI MINORI COLLECCHI</t>
  </si>
  <si>
    <t xml:space="preserve">  66/25/604  </t>
  </si>
  <si>
    <t>ASSIST. SCOLAST. MINORI COLLECC</t>
  </si>
  <si>
    <t xml:space="preserve">  66/25/616  </t>
  </si>
  <si>
    <t>COORDINAMENTO MINORI COLLECCHIO</t>
  </si>
  <si>
    <t xml:space="preserve">  66/25/630  </t>
  </si>
  <si>
    <t xml:space="preserve">  66/25/632  </t>
  </si>
  <si>
    <t xml:space="preserve">RETTE ISTIT. MINORI FELINO     </t>
  </si>
  <si>
    <t xml:space="preserve">  66/25/633  </t>
  </si>
  <si>
    <t xml:space="preserve">ASSIST. SCOLAST. MINORI FELINO </t>
  </si>
  <si>
    <t xml:space="preserve">  66/25/637  </t>
  </si>
  <si>
    <t xml:space="preserve">COORDINAMENTO MINORI FELINO    </t>
  </si>
  <si>
    <t xml:space="preserve">  66/25/650  </t>
  </si>
  <si>
    <t xml:space="preserve">  66/25/652  </t>
  </si>
  <si>
    <t xml:space="preserve">RETTE IST. MINORI MONTECH.     </t>
  </si>
  <si>
    <t xml:space="preserve">  66/25/653  </t>
  </si>
  <si>
    <t>ASSIST. SCOLAST. MINORI MONTECH</t>
  </si>
  <si>
    <t xml:space="preserve">  66/25/657  </t>
  </si>
  <si>
    <t xml:space="preserve">COORD. MINORI MONTECHIARUGULO  </t>
  </si>
  <si>
    <t xml:space="preserve">  66/25/670  </t>
  </si>
  <si>
    <t xml:space="preserve">  66/25/672  </t>
  </si>
  <si>
    <t xml:space="preserve">RETTE IST. MINORI SALA BAG.    </t>
  </si>
  <si>
    <t xml:space="preserve">  66/25/673  </t>
  </si>
  <si>
    <t>ASSIST. SCOLAST. MINORI SALA B.</t>
  </si>
  <si>
    <t xml:space="preserve">  66/25/677  </t>
  </si>
  <si>
    <t xml:space="preserve">COORDINAMENTO MINORI SALA B.   </t>
  </si>
  <si>
    <t xml:space="preserve">  66/25/690  </t>
  </si>
  <si>
    <t xml:space="preserve">  66/25/692  </t>
  </si>
  <si>
    <t>RETTE ISTIT. MINORI TRAVERSETOL</t>
  </si>
  <si>
    <t xml:space="preserve">  66/25/693  </t>
  </si>
  <si>
    <t>ASSIST. SCOLAST. MINORI TRAVERS</t>
  </si>
  <si>
    <t xml:space="preserve">  66/25/697  </t>
  </si>
  <si>
    <t xml:space="preserve">COORDINAM. MINORI TRAVERSETOLO </t>
  </si>
  <si>
    <t xml:space="preserve">  66/25/710  </t>
  </si>
  <si>
    <t xml:space="preserve">TRASFERIMENTO SAA COLLECCHIO   </t>
  </si>
  <si>
    <t xml:space="preserve">  66/25/711  </t>
  </si>
  <si>
    <t xml:space="preserve">RETTE CASE RIPOSO COLLECCHIO   </t>
  </si>
  <si>
    <t xml:space="preserve">  66/25/712  </t>
  </si>
  <si>
    <t xml:space="preserve">SOCIALIZZAZIONE COLLECCHIO     </t>
  </si>
  <si>
    <t xml:space="preserve">  66/25/715  </t>
  </si>
  <si>
    <t xml:space="preserve">UTENZE CENTRI SOC. COLLECHIO   </t>
  </si>
  <si>
    <t xml:space="preserve">  66/25/716  </t>
  </si>
  <si>
    <t xml:space="preserve">PULIZIE CENTRI SOC. COLLECCHIO </t>
  </si>
  <si>
    <t xml:space="preserve">  66/25/725  </t>
  </si>
  <si>
    <t xml:space="preserve">TRASFERIMENTO SAA FELINO       </t>
  </si>
  <si>
    <t xml:space="preserve">  66/25/726  </t>
  </si>
  <si>
    <t xml:space="preserve">RETTE CASE RIPOSO FELINO       </t>
  </si>
  <si>
    <t xml:space="preserve">  66/25/727  </t>
  </si>
  <si>
    <t xml:space="preserve">SOCIALIZZAZIONE FELINO         </t>
  </si>
  <si>
    <t xml:space="preserve">  66/25/745  </t>
  </si>
  <si>
    <t xml:space="preserve">TRASFERIM. SAA MONTECGIARUGOLO </t>
  </si>
  <si>
    <t xml:space="preserve">  66/25/746  </t>
  </si>
  <si>
    <t>RETTE CASE RIPOSO MONTECHIARUGO</t>
  </si>
  <si>
    <t xml:space="preserve">  66/25/747  </t>
  </si>
  <si>
    <t>SOCIALIZZAZIONE MONTECHIARUGOLO</t>
  </si>
  <si>
    <t xml:space="preserve">  66/25/765  </t>
  </si>
  <si>
    <t xml:space="preserve">TRASFER. SAA SALA BAG.         </t>
  </si>
  <si>
    <t xml:space="preserve">  66/25/766  </t>
  </si>
  <si>
    <t xml:space="preserve">RETTE CASE RIPOSO SALA BAGANZA </t>
  </si>
  <si>
    <t xml:space="preserve">  66/25/767  </t>
  </si>
  <si>
    <t xml:space="preserve">SOCIALIZZIONE SALA BAGANZA     </t>
  </si>
  <si>
    <t xml:space="preserve">  66/25/768  </t>
  </si>
  <si>
    <t xml:space="preserve">  66/25/771  </t>
  </si>
  <si>
    <t>PULIZIE CENTRI SOCIALI SALA BAG</t>
  </si>
  <si>
    <t xml:space="preserve">  66/25/785  </t>
  </si>
  <si>
    <t xml:space="preserve">TRASFERIMENTO SAA TRAVERSETOLO </t>
  </si>
  <si>
    <t xml:space="preserve">  66/25/786  </t>
  </si>
  <si>
    <t xml:space="preserve">RETTE CASE RIPOSO TRAVERSETOLO </t>
  </si>
  <si>
    <t xml:space="preserve">  66/25/787  </t>
  </si>
  <si>
    <t xml:space="preserve">SOCIALIZZAZIONE TRAVERSETOLO   </t>
  </si>
  <si>
    <t xml:space="preserve">  66/25/788  </t>
  </si>
  <si>
    <t>CONVENZIONI CON VOLONTAR. TRAVE</t>
  </si>
  <si>
    <t xml:space="preserve">  66/25/789  </t>
  </si>
  <si>
    <t xml:space="preserve">AFFITTO CENTRI SOCIALI TRAVERS </t>
  </si>
  <si>
    <t xml:space="preserve">  66/25/790  </t>
  </si>
  <si>
    <t xml:space="preserve">UTENZE CENTRI SOCIALI TRAVERS. </t>
  </si>
  <si>
    <t xml:space="preserve">  66/25/791  </t>
  </si>
  <si>
    <t>PULIZIE CENTRI SOCIALI TRAVERS.</t>
  </si>
  <si>
    <t xml:space="preserve">  66/30/501  </t>
  </si>
  <si>
    <t xml:space="preserve">TAXI SOCIALE COLLECCHIO        </t>
  </si>
  <si>
    <t xml:space="preserve">  66/30/502  </t>
  </si>
  <si>
    <t xml:space="preserve">CARBURANTE COLLECCHIO          </t>
  </si>
  <si>
    <t xml:space="preserve">  66/30/503  </t>
  </si>
  <si>
    <t xml:space="preserve">MANUTENZIONE AUTOM. COLLECCHIO </t>
  </si>
  <si>
    <t xml:space="preserve">  66/30/504  </t>
  </si>
  <si>
    <t>ASSICURAZ. AUTOMEZZI COLLECCHIO</t>
  </si>
  <si>
    <t xml:space="preserve">  66/30/505  </t>
  </si>
  <si>
    <t xml:space="preserve">TASSA PROPR. AUTOM. COLLECCHIO </t>
  </si>
  <si>
    <t xml:space="preserve">  66/30/506  </t>
  </si>
  <si>
    <t xml:space="preserve">NOLEGGIO AUTOMEZZI COLLECCHIO  </t>
  </si>
  <si>
    <t xml:space="preserve">  66/30/510  </t>
  </si>
  <si>
    <t xml:space="preserve">TAXI SOCIALE FELINO            </t>
  </si>
  <si>
    <t xml:space="preserve">  66/30/511  </t>
  </si>
  <si>
    <t xml:space="preserve">CARBURANTE FELINO              </t>
  </si>
  <si>
    <t xml:space="preserve">  66/30/512  </t>
  </si>
  <si>
    <t xml:space="preserve">MANUTENZ. AUTOMEZZI FELINO     </t>
  </si>
  <si>
    <t xml:space="preserve">  66/30/513  </t>
  </si>
  <si>
    <t xml:space="preserve">ASSICURAZ. AUTOMEZZI FELINO    </t>
  </si>
  <si>
    <t xml:space="preserve">  66/30/514  </t>
  </si>
  <si>
    <t xml:space="preserve">TASSA PROPR. AUTOMEZZI FELINO  </t>
  </si>
  <si>
    <t xml:space="preserve">  66/30/520  </t>
  </si>
  <si>
    <t xml:space="preserve">  66/30/521  </t>
  </si>
  <si>
    <t xml:space="preserve">CARBURANTE MONTECHIARUGOLO     </t>
  </si>
  <si>
    <t xml:space="preserve">  66/30/522  </t>
  </si>
  <si>
    <t>MANUTENZ. AUTOMEZ. MONTECHIARUG</t>
  </si>
  <si>
    <t xml:space="preserve">  66/30/523  </t>
  </si>
  <si>
    <t>ASSICURAZ. AUTOM. MONTECHIARUGO</t>
  </si>
  <si>
    <t xml:space="preserve">  66/30/524  </t>
  </si>
  <si>
    <t>TASSA PROPR. AUTOM. MONTECHIARU</t>
  </si>
  <si>
    <t xml:space="preserve">  66/30/525  </t>
  </si>
  <si>
    <t>NOLEGGIO AUTOM. MONTECHIARUGOLO</t>
  </si>
  <si>
    <t xml:space="preserve">  66/30/540  </t>
  </si>
  <si>
    <t xml:space="preserve">TAXI SOCIALE TRAVERSETOLO      </t>
  </si>
  <si>
    <t xml:space="preserve">  66/30/541  </t>
  </si>
  <si>
    <t xml:space="preserve">CARBURANTE TRAVERSETOLO        </t>
  </si>
  <si>
    <t xml:space="preserve">  66/30/542  </t>
  </si>
  <si>
    <t xml:space="preserve">MANUTENZ. AUTOM. TRAVERSETOLO  </t>
  </si>
  <si>
    <t xml:space="preserve">  66/30/543  </t>
  </si>
  <si>
    <t>ASSICURAZ. AUTOMEZZI TRAVERSETO</t>
  </si>
  <si>
    <t xml:space="preserve">  66/30/544  </t>
  </si>
  <si>
    <t>TASSA PROPR. AUTOM. TRAVERSETOL</t>
  </si>
  <si>
    <t xml:space="preserve">  66/30/545  </t>
  </si>
  <si>
    <t>NOLEGGIO AUTOMEZZI TRAVERSETOLO</t>
  </si>
  <si>
    <t xml:space="preserve">  66/30/800  </t>
  </si>
  <si>
    <t xml:space="preserve">ASSICURAZIONE RC - RCD         </t>
  </si>
  <si>
    <t xml:space="preserve">  66/30/802  </t>
  </si>
  <si>
    <t xml:space="preserve">CANCELLERIA E STAMPATI         </t>
  </si>
  <si>
    <t xml:space="preserve">  66/30/803  </t>
  </si>
  <si>
    <t xml:space="preserve">STAMPE DIVULGATIVE             </t>
  </si>
  <si>
    <t xml:space="preserve">  66/30/805  </t>
  </si>
  <si>
    <t xml:space="preserve">  66/30/810  </t>
  </si>
  <si>
    <t xml:space="preserve">  66/30/811  </t>
  </si>
  <si>
    <t xml:space="preserve">CONSULENZE PAGHE               </t>
  </si>
  <si>
    <t xml:space="preserve">  66/30/815  </t>
  </si>
  <si>
    <t xml:space="preserve">ONERI POSTALI                  </t>
  </si>
  <si>
    <t xml:space="preserve">  66/30/816  </t>
  </si>
  <si>
    <t xml:space="preserve">ONERI BANCARI                  </t>
  </si>
  <si>
    <t xml:space="preserve">  66/30/827  </t>
  </si>
  <si>
    <t xml:space="preserve">FORMAZIONE PERSONALE           </t>
  </si>
  <si>
    <t xml:space="preserve">  66/30/837  </t>
  </si>
  <si>
    <t xml:space="preserve">FORZA MOTRICE SEDE             </t>
  </si>
  <si>
    <t xml:space="preserve">  66/30/838  </t>
  </si>
  <si>
    <t xml:space="preserve">GAS SEDE                       </t>
  </si>
  <si>
    <t xml:space="preserve">  66/30/839  </t>
  </si>
  <si>
    <t xml:space="preserve">ACQUA SEDE                     </t>
  </si>
  <si>
    <t xml:space="preserve">  66/30/840  </t>
  </si>
  <si>
    <t xml:space="preserve">TELEFONO SEDE                  </t>
  </si>
  <si>
    <t xml:space="preserve">  66/30/841  </t>
  </si>
  <si>
    <t xml:space="preserve">CELLULARI SEDE                 </t>
  </si>
  <si>
    <t xml:space="preserve">  66/30/842  </t>
  </si>
  <si>
    <t xml:space="preserve">TASSA RIFIUTI SEDE             </t>
  </si>
  <si>
    <t xml:space="preserve">  66/30/843  </t>
  </si>
  <si>
    <t xml:space="preserve">PULIZIE SEDE                   </t>
  </si>
  <si>
    <t xml:space="preserve">  66/30/844  </t>
  </si>
  <si>
    <t xml:space="preserve">RAPPRESENTANZA                 </t>
  </si>
  <si>
    <t xml:space="preserve">  66/30/846  </t>
  </si>
  <si>
    <t xml:space="preserve">COSTI ACCESSORI                </t>
  </si>
  <si>
    <t xml:space="preserve">  66/30/847  </t>
  </si>
  <si>
    <t xml:space="preserve">  66/30/848  </t>
  </si>
  <si>
    <t xml:space="preserve">  66/30/851  </t>
  </si>
  <si>
    <t xml:space="preserve">MANUTENZIONE SEDE              </t>
  </si>
  <si>
    <t xml:space="preserve">  66/30/853  </t>
  </si>
  <si>
    <t>MANUTENZIONE ORDINARIE SPORTELL</t>
  </si>
  <si>
    <t xml:space="preserve">  68/05/505  </t>
  </si>
  <si>
    <t xml:space="preserve">PRESTAZIONI SERVIZI CD COLLECC </t>
  </si>
  <si>
    <t xml:space="preserve">  68/05/506  </t>
  </si>
  <si>
    <t xml:space="preserve">PASTI CD COLLECCHIO            </t>
  </si>
  <si>
    <t xml:space="preserve">  68/05/507  </t>
  </si>
  <si>
    <t xml:space="preserve">MATERIALE CONSUMO CD COLLECCHI </t>
  </si>
  <si>
    <t xml:space="preserve">  68/05/508  </t>
  </si>
  <si>
    <t xml:space="preserve">MATERIALE VARIO CD COLLECCHIO  </t>
  </si>
  <si>
    <t xml:space="preserve">  68/05/509  </t>
  </si>
  <si>
    <t xml:space="preserve">SPESE LAVANDERIA CD COLLECCHIO </t>
  </si>
  <si>
    <t xml:space="preserve">  68/05/513  </t>
  </si>
  <si>
    <t xml:space="preserve">FORZA MOTRICE CD COLLECCHIO    </t>
  </si>
  <si>
    <t xml:space="preserve">  68/05/514  </t>
  </si>
  <si>
    <t xml:space="preserve">GAS CD COLLECCHIO              </t>
  </si>
  <si>
    <t xml:space="preserve">  68/05/515  </t>
  </si>
  <si>
    <t xml:space="preserve">ACQUA CD COLLECCHIO            </t>
  </si>
  <si>
    <t xml:space="preserve">  68/05/516  </t>
  </si>
  <si>
    <t xml:space="preserve">TELEFONO CD COLLECCHIO         </t>
  </si>
  <si>
    <t xml:space="preserve">  68/05/517  </t>
  </si>
  <si>
    <t xml:space="preserve">RICARICA CELLULARE CD COLLECCH </t>
  </si>
  <si>
    <t xml:space="preserve">  68/05/518  </t>
  </si>
  <si>
    <t xml:space="preserve">TASSA RIFIUTI CD COLLECCHIO    </t>
  </si>
  <si>
    <t xml:space="preserve">  68/05/519  </t>
  </si>
  <si>
    <t xml:space="preserve">PULIZIE CD COLLECCHIO          </t>
  </si>
  <si>
    <t xml:space="preserve">  68/05/521  </t>
  </si>
  <si>
    <t xml:space="preserve">TAXI SOCIALE CD COLLECCHIO     </t>
  </si>
  <si>
    <t xml:space="preserve">  68/05/522  </t>
  </si>
  <si>
    <t xml:space="preserve">MANUTENZIONE CD COLLECCHIO     </t>
  </si>
  <si>
    <t xml:space="preserve">  68/05/523  </t>
  </si>
  <si>
    <t xml:space="preserve">BUONI PASTO PERS. CD COLLECCHI </t>
  </si>
  <si>
    <t xml:space="preserve">  68/05/532  </t>
  </si>
  <si>
    <t xml:space="preserve">VESTIARIO DIP. CD COLLECCHIO   </t>
  </si>
  <si>
    <t xml:space="preserve">  68/05/552  </t>
  </si>
  <si>
    <t xml:space="preserve">PRESTAZIONI SERVIZI CD FELINO  </t>
  </si>
  <si>
    <t xml:space="preserve">  68/05/602  </t>
  </si>
  <si>
    <t xml:space="preserve">PRESTAZ. SERVIZI CD MONTEC     </t>
  </si>
  <si>
    <t xml:space="preserve">  68/05/603  </t>
  </si>
  <si>
    <t xml:space="preserve">PASTI CD MONTECHIARUGOLO       </t>
  </si>
  <si>
    <t xml:space="preserve">  68/05/604  </t>
  </si>
  <si>
    <t xml:space="preserve">MATERIALE CONSUMO CD MONTECH.  </t>
  </si>
  <si>
    <t xml:space="preserve">  68/05/605  </t>
  </si>
  <si>
    <t>MATERIALE VARIO CD MOTNECHIARUG</t>
  </si>
  <si>
    <t xml:space="preserve">  68/05/606  </t>
  </si>
  <si>
    <t xml:space="preserve">SPESE LAVAND. CD MONTEC.       </t>
  </si>
  <si>
    <t xml:space="preserve">  68/05/607  </t>
  </si>
  <si>
    <t xml:space="preserve">FORZA MOTRICE CD MONTEC.       </t>
  </si>
  <si>
    <t xml:space="preserve">  68/05/608  </t>
  </si>
  <si>
    <t xml:space="preserve">GAS CD MONTECHIARUGOLO         </t>
  </si>
  <si>
    <t xml:space="preserve">  68/05/609  </t>
  </si>
  <si>
    <t xml:space="preserve">ACQUA CD MONTECHIARUGOLO       </t>
  </si>
  <si>
    <t xml:space="preserve">  68/05/610  </t>
  </si>
  <si>
    <t xml:space="preserve">TELEFONO CD MONTECH.           </t>
  </si>
  <si>
    <t xml:space="preserve">  68/05/611  </t>
  </si>
  <si>
    <t xml:space="preserve">RICARICA CELLULARE CD MONTEC.  </t>
  </si>
  <si>
    <t xml:space="preserve">  68/05/612  </t>
  </si>
  <si>
    <t xml:space="preserve">TASSA RIFIUTI CD MONTECH.      </t>
  </si>
  <si>
    <t xml:space="preserve">  68/05/613  </t>
  </si>
  <si>
    <t xml:space="preserve">PULIZIE CD MONTECH.            </t>
  </si>
  <si>
    <t xml:space="preserve">  68/05/615  </t>
  </si>
  <si>
    <t xml:space="preserve">MANUTENZ. CD MONTECHIAR        </t>
  </si>
  <si>
    <t xml:space="preserve">  68/05/625  </t>
  </si>
  <si>
    <t>VESTIARIO DIP.CD MONTECHIARUGOL</t>
  </si>
  <si>
    <t xml:space="preserve">  68/05/652  </t>
  </si>
  <si>
    <t xml:space="preserve">PRESTAZ. SERV. CD SALA BAGANZA </t>
  </si>
  <si>
    <t xml:space="preserve">  68/05/702  </t>
  </si>
  <si>
    <t xml:space="preserve">PRESTAZ. SERV. CD TRAVERSETOLO </t>
  </si>
  <si>
    <t xml:space="preserve">  68/05/703  </t>
  </si>
  <si>
    <t xml:space="preserve">PASTI CD TRAVERSETOLO          </t>
  </si>
  <si>
    <t xml:space="preserve">  68/05/704  </t>
  </si>
  <si>
    <t xml:space="preserve">MATERIALE CONSUMO CD TRAVERS.  </t>
  </si>
  <si>
    <t xml:space="preserve">  68/05/705  </t>
  </si>
  <si>
    <t xml:space="preserve">MATERIALE VARIO CD TRAVERS.    </t>
  </si>
  <si>
    <t xml:space="preserve">  68/05/706  </t>
  </si>
  <si>
    <t>SPESE LAVANDERIA CD TRAVERSETOL</t>
  </si>
  <si>
    <t xml:space="preserve">  68/05/707  </t>
  </si>
  <si>
    <t xml:space="preserve">FORZA MOTRICE CD TRAVERSETOLO  </t>
  </si>
  <si>
    <t xml:space="preserve">  68/05/708  </t>
  </si>
  <si>
    <t xml:space="preserve">GAS CD TRAVERSETOLO            </t>
  </si>
  <si>
    <t xml:space="preserve">  68/05/709  </t>
  </si>
  <si>
    <t xml:space="preserve">ACQUA CD TRAVERSETOLO          </t>
  </si>
  <si>
    <t xml:space="preserve">  68/05/710  </t>
  </si>
  <si>
    <t xml:space="preserve">TELEFONO CD TRAVERSETOLO       </t>
  </si>
  <si>
    <t xml:space="preserve">  68/05/711  </t>
  </si>
  <si>
    <t>RICARICA CELLULARE CD TRAVERSET</t>
  </si>
  <si>
    <t xml:space="preserve">  68/05/712  </t>
  </si>
  <si>
    <t xml:space="preserve">TASSA RIFIUTI CD TRAVERSETOLO  </t>
  </si>
  <si>
    <t xml:space="preserve">  68/05/713  </t>
  </si>
  <si>
    <t xml:space="preserve">PULIZIE CD TRAVERSETOLO        </t>
  </si>
  <si>
    <t xml:space="preserve">  68/05/715  </t>
  </si>
  <si>
    <t xml:space="preserve">MANUTENZ. CD TRAVERSETOLO      </t>
  </si>
  <si>
    <t xml:space="preserve">  68/05/716  </t>
  </si>
  <si>
    <t xml:space="preserve">BUONI PASTO PERS. CD TRAVERS.  </t>
  </si>
  <si>
    <t xml:space="preserve">  68/05/751  </t>
  </si>
  <si>
    <t xml:space="preserve">PRESTAZ. SERV. SAD COLLECCHIO  </t>
  </si>
  <si>
    <t xml:space="preserve">  68/05/752  </t>
  </si>
  <si>
    <t xml:space="preserve">PASTI SAD COLLECCHIO           </t>
  </si>
  <si>
    <t xml:space="preserve">  68/05/753  </t>
  </si>
  <si>
    <t xml:space="preserve">MATERIALE CONS. SAD COLLECCHIO </t>
  </si>
  <si>
    <t xml:space="preserve">  68/05/754  </t>
  </si>
  <si>
    <t>SPESE LAVANDERIA SAD COLLECCHIO</t>
  </si>
  <si>
    <t xml:space="preserve">  68/05/763  </t>
  </si>
  <si>
    <t xml:space="preserve">VESTIARIO DIP. SAD COLLECCHIO  </t>
  </si>
  <si>
    <t xml:space="preserve">  68/05/781  </t>
  </si>
  <si>
    <t xml:space="preserve">PRESTAZ. SERVIZI SAD FELINO    </t>
  </si>
  <si>
    <t xml:space="preserve">  68/05/782  </t>
  </si>
  <si>
    <t xml:space="preserve">PASTI SAD FELINO               </t>
  </si>
  <si>
    <t xml:space="preserve">  68/05/783  </t>
  </si>
  <si>
    <t xml:space="preserve">MATERIALE CONS. SAD FELINO     </t>
  </si>
  <si>
    <t xml:space="preserve">  68/05/784  </t>
  </si>
  <si>
    <t xml:space="preserve">SPESE LAVANDERIA SAD FELINO    </t>
  </si>
  <si>
    <t xml:space="preserve">  68/05/811  </t>
  </si>
  <si>
    <t>PRESTAZ. SERVIZI SAD MONTECHIAR</t>
  </si>
  <si>
    <t xml:space="preserve">  68/05/812  </t>
  </si>
  <si>
    <t xml:space="preserve">PASTI SAD MONTECHIARUGOLO      </t>
  </si>
  <si>
    <t xml:space="preserve">  68/05/813  </t>
  </si>
  <si>
    <t xml:space="preserve">MATERIALR CONSUO SAD MONTECH.  </t>
  </si>
  <si>
    <t xml:space="preserve">  68/05/814  </t>
  </si>
  <si>
    <t>SPESE LAVANDERIA SAD MONTECHIAR</t>
  </si>
  <si>
    <t xml:space="preserve">  68/05/841  </t>
  </si>
  <si>
    <t xml:space="preserve">PRESTAZ. SERVIZ. SAD SALA B.   </t>
  </si>
  <si>
    <t xml:space="preserve">  68/05/842  </t>
  </si>
  <si>
    <t xml:space="preserve">PASTI SAD SALA B.              </t>
  </si>
  <si>
    <t xml:space="preserve">  68/05/843  </t>
  </si>
  <si>
    <t xml:space="preserve">MATERIALE CONSUMO SAD SALA B.  </t>
  </si>
  <si>
    <t xml:space="preserve">  68/05/844  </t>
  </si>
  <si>
    <t xml:space="preserve">SPESE LAVANDERIA SAD SALA B.   </t>
  </si>
  <si>
    <t xml:space="preserve">  68/05/871  </t>
  </si>
  <si>
    <t>PRESTAZ. SERVIZI SAD TRAVERSETO</t>
  </si>
  <si>
    <t xml:space="preserve">  68/05/872  </t>
  </si>
  <si>
    <t xml:space="preserve">PASTI SAD TRAVERSETOLO         </t>
  </si>
  <si>
    <t xml:space="preserve">  68/05/873  </t>
  </si>
  <si>
    <t>MATERIALE CONSUMO SAD TRAVERSET</t>
  </si>
  <si>
    <t xml:space="preserve">  68/05/874  </t>
  </si>
  <si>
    <t>SPESE LAVANDERIA SAD TRAVERSETO</t>
  </si>
  <si>
    <t xml:space="preserve">  68/05/883  </t>
  </si>
  <si>
    <t>VESTIARIO DIP. SAD TRAVERSETOLO</t>
  </si>
  <si>
    <t xml:space="preserve">  68/05/901  </t>
  </si>
  <si>
    <t xml:space="preserve">CONTRIBUTI AFFIDI COLLECCHIO   </t>
  </si>
  <si>
    <t xml:space="preserve">  68/05/902  </t>
  </si>
  <si>
    <t xml:space="preserve">CONTRIBUTO AFFITTO COLLECCHIO  </t>
  </si>
  <si>
    <t xml:space="preserve">  68/05/903  </t>
  </si>
  <si>
    <t>CONTRIBUTO CONTINUAT. COLLECCHI</t>
  </si>
  <si>
    <t xml:space="preserve">  68/05/904  </t>
  </si>
  <si>
    <t>CONTRIBUTO UNA TANTUM COLLECCHI</t>
  </si>
  <si>
    <t xml:space="preserve">  68/05/905  </t>
  </si>
  <si>
    <t>CONTRIBUTO MINIMO VITALE COLLEC</t>
  </si>
  <si>
    <t xml:space="preserve">  68/05/911  </t>
  </si>
  <si>
    <t xml:space="preserve">  68/05/922  </t>
  </si>
  <si>
    <t xml:space="preserve">CONTRIBUTO AFFITTO FELINO      </t>
  </si>
  <si>
    <t xml:space="preserve">  68/05/923  </t>
  </si>
  <si>
    <t xml:space="preserve">CONTRIBUTO CONTINUATIVO FELINO </t>
  </si>
  <si>
    <t xml:space="preserve">  68/05/924  </t>
  </si>
  <si>
    <t xml:space="preserve">CONTRIBUTO UNA TANTUM FELINO   </t>
  </si>
  <si>
    <t xml:space="preserve">  68/05/925  </t>
  </si>
  <si>
    <t>CONTRIBUTO MINIMO VITALE FELINO</t>
  </si>
  <si>
    <t xml:space="preserve">  68/05/941  </t>
  </si>
  <si>
    <t>CONTRIBUTI AFFIDI MONTECHIARUGO</t>
  </si>
  <si>
    <t xml:space="preserve">  68/05/942  </t>
  </si>
  <si>
    <t>CONTRIBUTI AFFITTO  MONTECHIARU</t>
  </si>
  <si>
    <t xml:space="preserve">  68/05/943  </t>
  </si>
  <si>
    <t>CONTR. CONTINUATIVO MONTECHIARU</t>
  </si>
  <si>
    <t xml:space="preserve">  68/05/944  </t>
  </si>
  <si>
    <t xml:space="preserve">CONTR. UNA TANTUM MONTECH.     </t>
  </si>
  <si>
    <t xml:space="preserve">  68/05/945  </t>
  </si>
  <si>
    <t xml:space="preserve">CONTR. MINIMO VITALE MONTECH.  </t>
  </si>
  <si>
    <t xml:space="preserve">  68/05/961  </t>
  </si>
  <si>
    <t xml:space="preserve">CONTRIBUTI AFFIDI SALA BAGANZA </t>
  </si>
  <si>
    <t xml:space="preserve">  68/05/962  </t>
  </si>
  <si>
    <t>CONTRIBUTO AFFITTO SALA BAGANZA</t>
  </si>
  <si>
    <t xml:space="preserve">  68/05/963  </t>
  </si>
  <si>
    <t>CONTRIBUTO CONTIN. SALA BAGANZA</t>
  </si>
  <si>
    <t xml:space="preserve">  68/05/964  </t>
  </si>
  <si>
    <t xml:space="preserve">CONTR. UNA TANTUM SALA BAGANZA </t>
  </si>
  <si>
    <t xml:space="preserve">  68/05/965  </t>
  </si>
  <si>
    <t xml:space="preserve">CONTR. MINIMO VITALE SALA BAG. </t>
  </si>
  <si>
    <t xml:space="preserve">  68/05/981  </t>
  </si>
  <si>
    <t xml:space="preserve">CONTRIBUTI AFFIDI TRAVERSETOLO </t>
  </si>
  <si>
    <t xml:space="preserve">  68/05/982  </t>
  </si>
  <si>
    <t xml:space="preserve">CONTR. AFFITTO TRAVERSETOLO    </t>
  </si>
  <si>
    <t xml:space="preserve">  68/05/983  </t>
  </si>
  <si>
    <t xml:space="preserve">CONTR. CONTIN. TRAVERSETOLO    </t>
  </si>
  <si>
    <t xml:space="preserve">  68/05/984  </t>
  </si>
  <si>
    <t xml:space="preserve">CONTR. UNA TANTUM TRAVERSETOLO </t>
  </si>
  <si>
    <t xml:space="preserve">  68/05/985  </t>
  </si>
  <si>
    <t>CONTR. MINIMO VITALE TRAVERSETO</t>
  </si>
  <si>
    <t xml:space="preserve">  68/05/992  </t>
  </si>
  <si>
    <t xml:space="preserve">FITTI PASSIVI TRAVERSETOLO     </t>
  </si>
  <si>
    <t>TOTALE ASSISTENZA DISABILI</t>
  </si>
  <si>
    <t>TOTALE ASSISTENZA MINORI</t>
  </si>
  <si>
    <t>TOTALE ASSISTENZA ANZIANI</t>
  </si>
  <si>
    <t>TOTALE TAXI SOCIALE</t>
  </si>
  <si>
    <t>TOTALE VARIE GENERALI</t>
  </si>
  <si>
    <t>TOTALE CONTRIBUTI</t>
  </si>
  <si>
    <t xml:space="preserve">TOTALE RICAVI </t>
  </si>
  <si>
    <t xml:space="preserve">TOTALE COSTI                      </t>
  </si>
  <si>
    <t>COLLEGIO DEI REVISORI</t>
  </si>
  <si>
    <t>CED</t>
  </si>
  <si>
    <t>COSTO DEL PERSONALE</t>
  </si>
  <si>
    <t>SALDO</t>
  </si>
  <si>
    <t xml:space="preserve">TOTALE COSTI </t>
  </si>
  <si>
    <t xml:space="preserve">INSERIMENTO COOP LAVORO TRAVE </t>
  </si>
  <si>
    <t>CENTRO DIURNO MONTECHIARUGOLO</t>
  </si>
  <si>
    <t>CENTRO DIURNO SALA BAGANZA</t>
  </si>
  <si>
    <t>CENTRO DIURNO FELINO</t>
  </si>
  <si>
    <t>VARIE MONTECHIARUGOLO</t>
  </si>
  <si>
    <t>VARIE FELINO</t>
  </si>
  <si>
    <t>COLLECCHIO</t>
  </si>
  <si>
    <t>FELINO</t>
  </si>
  <si>
    <t>MONTECHIARUGOLO</t>
  </si>
  <si>
    <t>SALA BAGANZA</t>
  </si>
  <si>
    <t>TRAVERSETOLO</t>
  </si>
  <si>
    <t>68/05/921</t>
  </si>
  <si>
    <t xml:space="preserve">CONTRIBUTI AFFIDO FELINO      </t>
  </si>
  <si>
    <t>ASSIST. DOMIC. EDUCATIVA DIS. COLLEC.</t>
  </si>
  <si>
    <t xml:space="preserve">ASSIST. DOMIC. EDUCATIVA DISABILI FELINO </t>
  </si>
  <si>
    <t>ASSIST. DOMIC. EDUCATIVA  DIS. MONTECH</t>
  </si>
  <si>
    <t>ASSIST. DOMIC. EDUCATIVA  DIS. SALA B.</t>
  </si>
  <si>
    <t>ASSIST. DOMIC. EDUCATIVA DIS. TRAVERS</t>
  </si>
  <si>
    <t xml:space="preserve">TIROCINI LAVORATIVI DISAB. COLLEC.    </t>
  </si>
  <si>
    <t xml:space="preserve">TIROCINI LAVORATIVI DISABILI FELINO   </t>
  </si>
  <si>
    <t xml:space="preserve">TIROCINI LAVORATIVI DISABILI MONTEC.  </t>
  </si>
  <si>
    <t xml:space="preserve">TIROCINI LAVORATIVI DISABILI SALA B.  </t>
  </si>
  <si>
    <t xml:space="preserve">TIROCINI LAVORATIVI DISABILI TRAVERS. </t>
  </si>
  <si>
    <t>EDUCATIVA DOMIC. MINORI FELINO</t>
  </si>
  <si>
    <t>EDUCATIVA DOMIC.MINORI COLLECCHI</t>
  </si>
  <si>
    <t xml:space="preserve">EDUCAT. DOMIC. MINORI MONTEC. </t>
  </si>
  <si>
    <t>EDUCAT. DOMIC. MINORI TRAVERS.</t>
  </si>
  <si>
    <t>EDUCAT. DOMIC. MINORI SALA BAG</t>
  </si>
  <si>
    <t>VARIE COLLECCHIO</t>
  </si>
  <si>
    <t>VARIE SALA BAGANZA</t>
  </si>
  <si>
    <t>VARIE TRAVERSETOLO</t>
  </si>
  <si>
    <t>CENTRO DIURNO COLLECCHIO</t>
  </si>
  <si>
    <t>CENTRO DIURNO TRAVERSETOLO</t>
  </si>
  <si>
    <t>SAD COLLECCHIO</t>
  </si>
  <si>
    <t>SAD FELINO</t>
  </si>
  <si>
    <t>SAD MONTECHIARUGOLO</t>
  </si>
  <si>
    <t>SAD SALA BAGANZA</t>
  </si>
  <si>
    <t>SAD TRAVERSETOLO</t>
  </si>
  <si>
    <t>TRASVERSALI</t>
  </si>
  <si>
    <t>GENERALI</t>
  </si>
  <si>
    <t>MEDICINA DEL LAVORO</t>
  </si>
  <si>
    <t>CONSULENTE COMMERCIALISTA</t>
  </si>
  <si>
    <t xml:space="preserve">  66/30/869  </t>
  </si>
  <si>
    <t>CONSULENZA GIURIDICA</t>
  </si>
  <si>
    <t>AVVIAMENTO AL LAVORO</t>
  </si>
  <si>
    <t>Costo complessivo</t>
  </si>
  <si>
    <t>IRAP</t>
  </si>
  <si>
    <t>ASSISTENZA DISABILI</t>
  </si>
  <si>
    <t>ASSISTENZA MINORI</t>
  </si>
  <si>
    <t>ASSISTENZA ANZIANI</t>
  </si>
  <si>
    <t>TAXI SOCIALE</t>
  </si>
  <si>
    <t>AMMORTAMENTI</t>
  </si>
  <si>
    <t>TOTALE AMMOTAMENTI</t>
  </si>
  <si>
    <t>PROGETTI SPECIALI</t>
  </si>
  <si>
    <t>TOTALE PROGETTI SPECIALI</t>
  </si>
  <si>
    <t>CONTRIBUTI</t>
  </si>
  <si>
    <t>Altre (IRES-Buoni pasto-Accessorie)</t>
  </si>
  <si>
    <t xml:space="preserve">  66/30/530  </t>
  </si>
  <si>
    <t xml:space="preserve">TAXI SOCIALE SALA BAGANZA      </t>
  </si>
  <si>
    <t xml:space="preserve">  66/30/531  </t>
  </si>
  <si>
    <t xml:space="preserve">CARBURANTE SALA BAGANZA        </t>
  </si>
  <si>
    <t xml:space="preserve">  66/30/532  </t>
  </si>
  <si>
    <t xml:space="preserve">MANUTENZ. AUTOM. SALA BAGANZA  </t>
  </si>
  <si>
    <t xml:space="preserve">  66/30/533  </t>
  </si>
  <si>
    <t>ASSICURAZ. AUTOMEZZI SALA BAGANZA</t>
  </si>
  <si>
    <t xml:space="preserve">  66/30/534  </t>
  </si>
  <si>
    <t>TASSA PROPR. AUTOM. SALA BAGANZA</t>
  </si>
  <si>
    <t xml:space="preserve">  66/30/535  </t>
  </si>
  <si>
    <t>NOLEGGIO AUTOMEZZI SALA BAGANZA</t>
  </si>
  <si>
    <t>CONVENZIONE SCUOLA</t>
  </si>
  <si>
    <t>CENTRO GIOVANI</t>
  </si>
  <si>
    <t>PROGETTO GIOVANI PALESTRE</t>
  </si>
  <si>
    <t>Passato nelle generali</t>
  </si>
  <si>
    <t>Gestione educativa case donne</t>
  </si>
  <si>
    <t>STAFF</t>
  </si>
  <si>
    <t>STAFF (35176 annui +iva + GOMBI 4500 piu' iva annui)</t>
  </si>
  <si>
    <t>19600 lavoro piu fino a luglio (in proiez 33600)</t>
  </si>
  <si>
    <t>AUSER 4600; Azione soidale 6000; 1050 ass.ni</t>
  </si>
  <si>
    <t>13300 convenzione 2016, 4650conv 2017 Lib di vol</t>
  </si>
  <si>
    <t xml:space="preserve">SALTATEMPO </t>
  </si>
  <si>
    <t>ANZIANI/ADULTI/DISABILI</t>
  </si>
  <si>
    <t>MINORI</t>
  </si>
  <si>
    <t>AMMINISTRAZIONE</t>
  </si>
  <si>
    <t>BARRIERE ARCHITETTONICHE Lex 24</t>
  </si>
  <si>
    <t>2164730 quanto dichiarato a preventivo all'unione</t>
  </si>
  <si>
    <t>PREVENTIVO 2018</t>
  </si>
  <si>
    <t>Progetto AMA neoMamme</t>
  </si>
  <si>
    <t>Cooperativa Saltatempo</t>
  </si>
  <si>
    <t>CONVENZIONE SCUOLA+(nel 2018) integrazione educativa sulle classi</t>
  </si>
  <si>
    <t>GRUPPO SCUOLA ULTERIORE BANDO</t>
  </si>
  <si>
    <t>ATTIVITA EDUCATIVE AGGREGATIVE</t>
  </si>
  <si>
    <t>Ex Centro Giovani Sala, GRUPPO SCUOLA finanz. Regionale tramite Unione montana NAVIGATE</t>
  </si>
  <si>
    <t>EDUCATIVA AGGREGATIVA</t>
  </si>
  <si>
    <t>CALAMAIO (pdz Comunità educativa)</t>
  </si>
  <si>
    <t>EDUCERE (Pdz Comunità educativa)</t>
  </si>
  <si>
    <t>ISTITUTO COMPRENSIVO (Pdz Com educ)</t>
  </si>
  <si>
    <t>DIOGENE (Pdz Comunità educativa)</t>
  </si>
  <si>
    <t>ON THE ROAD (Pdz Comunità educativa e pr giov)</t>
  </si>
  <si>
    <t>INFOGIOVANI</t>
  </si>
  <si>
    <t>HELP FOR CHILDREN - PROG. CHERNOBYL</t>
  </si>
  <si>
    <t>ON THE ROAD</t>
  </si>
  <si>
    <t>SPECIAL OLYMPICS</t>
  </si>
  <si>
    <t>ON THE ROAD (pdz Prog gioV e com edu)</t>
  </si>
  <si>
    <t>ADELANTE (Pdz com educ)</t>
  </si>
  <si>
    <t>ADELANTE ESTATE</t>
  </si>
  <si>
    <t xml:space="preserve">MEDIAZIONE FAMILIARE           </t>
  </si>
  <si>
    <t xml:space="preserve">PROGETTO SC. AUTONOM.           </t>
  </si>
  <si>
    <t>PROGETTO PUZZLE (Pdz socializz disabili)</t>
  </si>
  <si>
    <t>MEDIAZIONE LINGUISTICO CULTURALE  (Pdz Accogliena nuova comunita)</t>
  </si>
  <si>
    <t>LABORATORI  LINGUISTICI SCUOLE  (Pdz Accogliena nuova comunita)</t>
  </si>
  <si>
    <t xml:space="preserve">ASSISTENZA ALIMENTARE          </t>
  </si>
  <si>
    <t>PROGETTO AMA  Disabili</t>
  </si>
  <si>
    <t>PROGETTO AMA  minori</t>
  </si>
  <si>
    <t>FITTI PASSIVI MONTECHIARUGOLO</t>
  </si>
  <si>
    <t>PROTOCOLLO</t>
  </si>
  <si>
    <t>PAGO PA</t>
  </si>
  <si>
    <t>66/30/864</t>
  </si>
  <si>
    <t>66/25/589</t>
  </si>
  <si>
    <t xml:space="preserve"> 66/25/748</t>
  </si>
  <si>
    <t xml:space="preserve"> 68/05/959</t>
  </si>
  <si>
    <t xml:space="preserve"> 68/05/978</t>
  </si>
  <si>
    <t xml:space="preserve"> 68/05/979</t>
  </si>
  <si>
    <t xml:space="preserve"> 68/05/601</t>
  </si>
  <si>
    <t>SOPRAVVENIENZE PASSIVE</t>
  </si>
  <si>
    <t xml:space="preserve"> 66/25/713</t>
  </si>
  <si>
    <t xml:space="preserve"> 66/30/852</t>
  </si>
  <si>
    <t xml:space="preserve"> 66/30/883</t>
  </si>
  <si>
    <t xml:space="preserve"> 66/30/891</t>
  </si>
  <si>
    <t xml:space="preserve"> 66/30/873</t>
  </si>
  <si>
    <t>UNA FAMIGLIA PER UNA FAMIGLIA</t>
  </si>
  <si>
    <t>Sett2018 Al momento non stanziati</t>
  </si>
  <si>
    <t>sett2018 9000 per la convenzione,1000 per attività formativa</t>
  </si>
  <si>
    <t>Sett2018. Fino ad  agosto 19733</t>
  </si>
  <si>
    <t>Sett2018. Fino ad  agosto 31104</t>
  </si>
  <si>
    <t>Sett2018. Fino ad  agosto 4000</t>
  </si>
  <si>
    <t>Sett2018. Fino ad  agosto 11950</t>
  </si>
  <si>
    <t>Sett2018. Fino ad  agosto 11750</t>
  </si>
  <si>
    <t>Sett2018. Fino ad  agosto 28450</t>
  </si>
  <si>
    <t>Sett2018. Fino ad  agosto 7500</t>
  </si>
  <si>
    <t>Sett2018. Fino ad  agosto  10820</t>
  </si>
  <si>
    <t>Sett2018. Fino ad  agosto 17400</t>
  </si>
  <si>
    <t>Sett2018. Fino ad  agosto  19350</t>
  </si>
  <si>
    <t>COSTI SPORTELLO MONTECHIRUGOLO</t>
  </si>
  <si>
    <t>ASS. DOM. ASSISTENZIALE DIS. MONTECH</t>
  </si>
  <si>
    <t>ASS. DOM. ASSISTENZIALE DIS. COLL</t>
  </si>
  <si>
    <t>ASS. DOM. ASSISTENZIALE DIS. FELINO</t>
  </si>
  <si>
    <t>ASS. DOM. ASSISTENZIALE DIS. SALA</t>
  </si>
  <si>
    <t>ASS. DOM. ASSISTENZIALE DIS. TRAVE</t>
  </si>
  <si>
    <t xml:space="preserve"> 66/25/695</t>
  </si>
  <si>
    <t xml:space="preserve"> 66/30/894</t>
  </si>
  <si>
    <t xml:space="preserve"> 68/05/727</t>
  </si>
  <si>
    <t xml:space="preserve"> 68/05/936</t>
  </si>
  <si>
    <t xml:space="preserve"> 68/05/938</t>
  </si>
  <si>
    <t>CONSUNTIVO 2018</t>
  </si>
  <si>
    <t>68/05/751</t>
  </si>
  <si>
    <t>68/05/781</t>
  </si>
  <si>
    <t>68/05/811</t>
  </si>
  <si>
    <t>68/05/841</t>
  </si>
  <si>
    <t>68/05/871</t>
  </si>
  <si>
    <t>RAGAZZI DI GOMEL</t>
  </si>
  <si>
    <t xml:space="preserve">  66/30/877  </t>
  </si>
  <si>
    <t xml:space="preserve">  66/30/887  </t>
  </si>
  <si>
    <t xml:space="preserve">  66/30/888  </t>
  </si>
  <si>
    <t xml:space="preserve">  68/05/919</t>
  </si>
  <si>
    <t>PRIVACY</t>
  </si>
  <si>
    <t>SERVIZIO COMUNICAZIONE</t>
  </si>
  <si>
    <t>68/30/877</t>
  </si>
  <si>
    <t>TASSAZIONE</t>
  </si>
  <si>
    <t xml:space="preserve"> 68/05/920-937 </t>
  </si>
  <si>
    <t>75/**/***</t>
  </si>
  <si>
    <t>INDICATORE ATTESO</t>
  </si>
  <si>
    <t>INDICATORE CONS.</t>
  </si>
</sst>
</file>

<file path=xl/styles.xml><?xml version="1.0" encoding="utf-8"?>
<styleSheet xmlns="http://schemas.openxmlformats.org/spreadsheetml/2006/main">
  <numFmts count="2">
    <numFmt numFmtId="177" formatCode="_-[$€]\ * #,##0.00_-;\-[$€]\ * #,##0.00_-;_-[$€]\ * &quot;-&quot;??_-;_-@_-"/>
    <numFmt numFmtId="181" formatCode="0.0000%"/>
  </numFmts>
  <fonts count="21">
    <font>
      <sz val="11"/>
      <color theme="1"/>
      <name val="Calibri"/>
      <family val="2"/>
      <scheme val="minor"/>
    </font>
    <font>
      <i/>
      <sz val="10.5"/>
      <name val="Courier New"/>
      <family val="3"/>
    </font>
    <font>
      <b/>
      <sz val="10.5"/>
      <name val="Courier New"/>
      <family val="3"/>
    </font>
    <font>
      <b/>
      <sz val="11"/>
      <color indexed="9"/>
      <name val="Calibri"/>
      <family val="2"/>
    </font>
    <font>
      <i/>
      <sz val="11"/>
      <color indexed="8"/>
      <name val="Calibri"/>
      <family val="2"/>
    </font>
    <font>
      <sz val="10.5"/>
      <color indexed="8"/>
      <name val="Courier New"/>
      <family val="3"/>
    </font>
    <font>
      <sz val="11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b/>
      <i/>
      <sz val="10.5"/>
      <name val="Courier New"/>
      <family val="3"/>
    </font>
    <font>
      <b/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.5"/>
      <color indexed="8"/>
      <name val="Courier New"/>
      <family val="3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.5"/>
      <color theme="1"/>
      <name val="Courier New"/>
      <family val="3"/>
    </font>
    <font>
      <b/>
      <sz val="10.5"/>
      <color rgb="FFFF0000"/>
      <name val="Courier New"/>
      <family val="3"/>
    </font>
    <font>
      <b/>
      <sz val="18"/>
      <color theme="1"/>
      <name val="Calibri"/>
      <family val="2"/>
      <scheme val="minor"/>
    </font>
    <font>
      <b/>
      <sz val="10.5"/>
      <color rgb="FF00B0F0"/>
      <name val="Courier New"/>
      <family val="3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12" fillId="0" borderId="0" applyFont="0" applyFill="0" applyBorder="0" applyAlignment="0" applyProtection="0"/>
    <xf numFmtId="0" fontId="11" fillId="0" borderId="0"/>
    <xf numFmtId="0" fontId="14" fillId="0" borderId="0"/>
  </cellStyleXfs>
  <cellXfs count="43">
    <xf numFmtId="0" fontId="0" fillId="0" borderId="0" xfId="0"/>
    <xf numFmtId="4" fontId="0" fillId="0" borderId="0" xfId="0" applyNumberForma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6" fillId="0" borderId="0" xfId="0" applyFont="1"/>
    <xf numFmtId="4" fontId="6" fillId="0" borderId="0" xfId="0" applyNumberFormat="1" applyFont="1"/>
    <xf numFmtId="4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4" fontId="0" fillId="0" borderId="0" xfId="0" applyNumberFormat="1" applyFont="1"/>
    <xf numFmtId="4" fontId="8" fillId="2" borderId="0" xfId="0" applyNumberFormat="1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7" fillId="0" borderId="1" xfId="0" applyFont="1" applyFill="1" applyBorder="1" applyAlignment="1">
      <alignment vertical="top" wrapText="1"/>
    </xf>
    <xf numFmtId="0" fontId="18" fillId="5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0" fillId="6" borderId="0" xfId="0" applyFill="1"/>
    <xf numFmtId="4" fontId="9" fillId="0" borderId="1" xfId="0" applyNumberFormat="1" applyFont="1" applyBorder="1" applyAlignment="1">
      <alignment vertical="top" wrapText="1"/>
    </xf>
    <xf numFmtId="4" fontId="9" fillId="0" borderId="2" xfId="0" applyNumberFormat="1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0" xfId="0"/>
    <xf numFmtId="0" fontId="3" fillId="7" borderId="0" xfId="0" applyFont="1" applyFill="1" applyAlignment="1">
      <alignment horizontal="center"/>
    </xf>
    <xf numFmtId="4" fontId="8" fillId="7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left"/>
    </xf>
    <xf numFmtId="4" fontId="19" fillId="0" borderId="0" xfId="0" applyNumberFormat="1" applyFont="1"/>
    <xf numFmtId="4" fontId="9" fillId="0" borderId="0" xfId="0" applyNumberFormat="1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4" fontId="9" fillId="0" borderId="3" xfId="0" applyNumberFormat="1" applyFont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4" fontId="5" fillId="7" borderId="1" xfId="0" applyNumberFormat="1" applyFont="1" applyFill="1" applyBorder="1" applyAlignment="1">
      <alignment vertical="top" wrapText="1"/>
    </xf>
    <xf numFmtId="0" fontId="18" fillId="6" borderId="1" xfId="0" applyFont="1" applyFill="1" applyBorder="1" applyAlignment="1">
      <alignment vertical="top" wrapText="1"/>
    </xf>
    <xf numFmtId="0" fontId="0" fillId="8" borderId="0" xfId="0" applyFill="1"/>
    <xf numFmtId="0" fontId="0" fillId="8" borderId="0" xfId="0" applyFill="1" applyBorder="1"/>
    <xf numFmtId="181" fontId="5" fillId="0" borderId="1" xfId="0" applyNumberFormat="1" applyFont="1" applyFill="1" applyBorder="1" applyAlignment="1">
      <alignment vertical="top" wrapText="1"/>
    </xf>
    <xf numFmtId="181" fontId="8" fillId="7" borderId="0" xfId="0" applyNumberFormat="1" applyFont="1" applyFill="1" applyAlignment="1">
      <alignment horizontal="center"/>
    </xf>
    <xf numFmtId="181" fontId="10" fillId="9" borderId="0" xfId="0" applyNumberFormat="1" applyFont="1" applyFill="1" applyAlignment="1">
      <alignment horizontal="center"/>
    </xf>
    <xf numFmtId="181" fontId="2" fillId="0" borderId="1" xfId="0" applyNumberFormat="1" applyFont="1" applyFill="1" applyBorder="1" applyAlignment="1">
      <alignment vertical="top" wrapText="1"/>
    </xf>
    <xf numFmtId="181" fontId="13" fillId="0" borderId="1" xfId="0" applyNumberFormat="1" applyFont="1" applyFill="1" applyBorder="1" applyAlignment="1">
      <alignment vertical="top" wrapText="1"/>
    </xf>
  </cellXfs>
  <cellStyles count="5">
    <cellStyle name="Collegamento ipertestuale 2" xfId="1"/>
    <cellStyle name="Euro" xfId="2"/>
    <cellStyle name="Normale" xfId="0" builtinId="0"/>
    <cellStyle name="Normale 2" xfId="3"/>
    <cellStyle name="Normale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0\Variazioni%20BUDGET\Revisione%20primi%203%20mesi\DEFINITIVI\2010-05-11_Ricavi_con%20variazioni%20di%20bilanc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_COMUNE\PEDEMONTANA%20SOCIALE%202013\DISABILI\Tabelle%20di%20Gestione\Strutture%20DISABILI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_COMUNE\PEDEMONTANA%20SOCIALE%202013\DISABILI\Tabelle%20di%20Gestione\EDUCATORI%20MINORI%202012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3\Preventivo%202014\EDUCATORI%20MINORI%202012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3\Preventivo%202014\OSEA%20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ncipale (2)"/>
      <sheetName val="LAVORO"/>
      <sheetName val="Principale"/>
      <sheetName val="Personale"/>
      <sheetName val="Generali"/>
      <sheetName val="Collecchio"/>
      <sheetName val="Felino"/>
      <sheetName val="Montechiarugolo"/>
      <sheetName val="Sala Baganza"/>
      <sheetName val="Traversetolo"/>
      <sheetName val="Complessivo"/>
    </sheetNames>
    <sheetDataSet>
      <sheetData sheetId="0"/>
      <sheetData sheetId="1">
        <row r="2">
          <cell r="B2" t="str">
            <v>C</v>
          </cell>
          <cell r="C2" t="str">
            <v>A</v>
          </cell>
        </row>
        <row r="3">
          <cell r="B3" t="str">
            <v>F</v>
          </cell>
          <cell r="C3" t="str">
            <v>D</v>
          </cell>
        </row>
        <row r="4">
          <cell r="B4" t="str">
            <v>M</v>
          </cell>
          <cell r="C4" t="str">
            <v>M</v>
          </cell>
        </row>
        <row r="5">
          <cell r="B5" t="str">
            <v>S</v>
          </cell>
          <cell r="C5" t="str">
            <v>P</v>
          </cell>
        </row>
        <row r="6">
          <cell r="B6" t="str">
            <v>T</v>
          </cell>
          <cell r="C6" t="str">
            <v>T</v>
          </cell>
        </row>
        <row r="7">
          <cell r="B7" t="str">
            <v>G</v>
          </cell>
          <cell r="C7" t="str">
            <v>ACD</v>
          </cell>
        </row>
        <row r="8">
          <cell r="C8" t="str">
            <v>ASAD</v>
          </cell>
        </row>
        <row r="9">
          <cell r="C9" t="str">
            <v>C</v>
          </cell>
        </row>
        <row r="10">
          <cell r="C10" t="str">
            <v>Niente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ERIMENTI STRUTTURE"/>
      <sheetName val="Ausl"/>
      <sheetName val="Aurora"/>
      <sheetName val="Altre"/>
      <sheetName val="FONDO STRUTTURE"/>
      <sheetName val="INSERIMENTI CSO e CD"/>
      <sheetName val="FONDO CSO e CD"/>
      <sheetName val="PREVISIONE AGGIORNATA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SemiRes.</v>
          </cell>
          <cell r="D2">
            <v>0.1</v>
          </cell>
          <cell r="F2" t="str">
            <v>Si</v>
          </cell>
        </row>
        <row r="3">
          <cell r="B3" t="str">
            <v>CSO</v>
          </cell>
          <cell r="D3">
            <v>0.2</v>
          </cell>
          <cell r="F3" t="str">
            <v>No</v>
          </cell>
        </row>
        <row r="4">
          <cell r="B4" t="str">
            <v>Trasporto</v>
          </cell>
          <cell r="D4">
            <v>0.3</v>
          </cell>
        </row>
        <row r="5">
          <cell r="B5" t="str">
            <v>Resid.</v>
          </cell>
          <cell r="D5">
            <v>0.4</v>
          </cell>
        </row>
        <row r="6">
          <cell r="B6" t="str">
            <v>SR Azienda</v>
          </cell>
          <cell r="D6">
            <v>0.5</v>
          </cell>
        </row>
        <row r="7">
          <cell r="D7">
            <v>0.6</v>
          </cell>
        </row>
        <row r="8">
          <cell r="D8">
            <v>0.7</v>
          </cell>
        </row>
        <row r="9">
          <cell r="D9">
            <v>0.8</v>
          </cell>
        </row>
        <row r="10">
          <cell r="D10">
            <v>0.9</v>
          </cell>
        </row>
        <row r="11">
          <cell r="D11">
            <v>1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Proges</v>
          </cell>
        </row>
        <row r="9">
          <cell r="B9" t="str">
            <v>Auroradomus</v>
          </cell>
        </row>
        <row r="10">
          <cell r="B10" t="str">
            <v>Personale Azienda</v>
          </cell>
        </row>
        <row r="11">
          <cell r="B11" t="str">
            <v>Altra</v>
          </cell>
        </row>
        <row r="12">
          <cell r="B12" t="str">
            <v>DA DECIDERE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Proges</v>
          </cell>
        </row>
        <row r="9">
          <cell r="B9" t="str">
            <v>Auroradomus</v>
          </cell>
        </row>
        <row r="10">
          <cell r="B10" t="str">
            <v>Personale Azienda</v>
          </cell>
        </row>
        <row r="11">
          <cell r="B11" t="str">
            <v>Altra</v>
          </cell>
        </row>
        <row r="12">
          <cell r="B12" t="str">
            <v>DA DECIDERE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B15" t="str">
            <v>Primaria</v>
          </cell>
        </row>
        <row r="16">
          <cell r="B16" t="str">
            <v>Secondaria</v>
          </cell>
        </row>
        <row r="17">
          <cell r="B17" t="str">
            <v>Infanzia</v>
          </cell>
        </row>
        <row r="18">
          <cell r="B18" t="str">
            <v>Altro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9">
    <tabColor rgb="FFFF0000"/>
    <pageSetUpPr fitToPage="1"/>
  </sheetPr>
  <dimension ref="A1:J431"/>
  <sheetViews>
    <sheetView tabSelected="1" zoomScale="70" zoomScaleNormal="70" workbookViewId="0">
      <selection activeCell="E438" sqref="E438"/>
    </sheetView>
  </sheetViews>
  <sheetFormatPr defaultRowHeight="15"/>
  <cols>
    <col min="1" max="1" width="16.7109375" style="9" customWidth="1"/>
    <col min="2" max="2" width="45" style="4" customWidth="1"/>
    <col min="3" max="4" width="20.85546875" style="25" customWidth="1"/>
    <col min="5" max="6" width="26.42578125" style="5" customWidth="1"/>
    <col min="7" max="7" width="66.5703125" hidden="1" customWidth="1"/>
    <col min="9" max="10" width="12" bestFit="1" customWidth="1"/>
  </cols>
  <sheetData>
    <row r="1" spans="1:7" ht="23.25">
      <c r="B1" s="29" t="s">
        <v>449</v>
      </c>
      <c r="C1" s="15"/>
      <c r="D1" s="15"/>
      <c r="E1" s="15"/>
      <c r="F1" s="15"/>
    </row>
    <row r="2" spans="1:7">
      <c r="A2" s="2" t="s">
        <v>3</v>
      </c>
      <c r="B2" s="2" t="s">
        <v>2</v>
      </c>
      <c r="C2" s="16" t="s">
        <v>487</v>
      </c>
      <c r="D2" s="16" t="s">
        <v>555</v>
      </c>
      <c r="E2" s="40" t="s">
        <v>572</v>
      </c>
      <c r="F2" s="40" t="s">
        <v>573</v>
      </c>
      <c r="G2" s="2"/>
    </row>
    <row r="3" spans="1:7" s="25" customFormat="1">
      <c r="A3" s="28" t="s">
        <v>408</v>
      </c>
      <c r="B3" s="26"/>
      <c r="C3" s="27"/>
      <c r="D3" s="27"/>
      <c r="E3" s="27"/>
      <c r="F3" s="27"/>
      <c r="G3" s="26"/>
    </row>
    <row r="4" spans="1:7">
      <c r="A4" s="12" t="s">
        <v>9</v>
      </c>
      <c r="B4" s="13" t="s">
        <v>10</v>
      </c>
      <c r="C4" s="34">
        <v>109000</v>
      </c>
      <c r="D4" s="34">
        <v>100815.70000000001</v>
      </c>
      <c r="E4" s="38">
        <f t="shared" ref="E4:F9" si="0">C4/C$427</f>
        <v>1.628169811359648E-2</v>
      </c>
      <c r="F4" s="38">
        <f t="shared" si="0"/>
        <v>1.511761845528325E-2</v>
      </c>
      <c r="G4" s="19"/>
    </row>
    <row r="5" spans="1:7">
      <c r="A5" s="12" t="s">
        <v>556</v>
      </c>
      <c r="B5" s="13" t="s">
        <v>546</v>
      </c>
      <c r="C5" s="34"/>
      <c r="D5" s="34">
        <v>18271.68</v>
      </c>
      <c r="E5" s="38">
        <f t="shared" si="0"/>
        <v>0</v>
      </c>
      <c r="F5" s="38">
        <f t="shared" si="0"/>
        <v>2.739893556033731E-3</v>
      </c>
      <c r="G5" s="19"/>
    </row>
    <row r="6" spans="1:7" ht="18.75" customHeight="1">
      <c r="A6" s="12" t="s">
        <v>11</v>
      </c>
      <c r="B6" s="13" t="s">
        <v>415</v>
      </c>
      <c r="C6" s="34">
        <v>23500</v>
      </c>
      <c r="D6" s="34">
        <v>21479.57</v>
      </c>
      <c r="E6" s="38">
        <f t="shared" si="0"/>
        <v>3.5102743639405256E-3</v>
      </c>
      <c r="F6" s="38">
        <f t="shared" si="0"/>
        <v>3.2209263422616555E-3</v>
      </c>
      <c r="G6" s="20"/>
    </row>
    <row r="7" spans="1:7">
      <c r="A7" s="12" t="s">
        <v>12</v>
      </c>
      <c r="B7" s="13" t="s">
        <v>420</v>
      </c>
      <c r="C7" s="34">
        <v>29000</v>
      </c>
      <c r="D7" s="34">
        <v>24831.119999999999</v>
      </c>
      <c r="E7" s="38">
        <f t="shared" si="0"/>
        <v>4.3318279384797972E-3</v>
      </c>
      <c r="F7" s="38">
        <f t="shared" si="0"/>
        <v>3.7235013790248243E-3</v>
      </c>
      <c r="G7" s="20"/>
    </row>
    <row r="8" spans="1:7" s="25" customFormat="1">
      <c r="A8" s="12" t="s">
        <v>518</v>
      </c>
      <c r="B8" s="13" t="s">
        <v>446</v>
      </c>
      <c r="C8" s="34">
        <v>9900</v>
      </c>
      <c r="D8" s="34">
        <v>9236.5546537396112</v>
      </c>
      <c r="E8" s="38">
        <f t="shared" si="0"/>
        <v>1.4787964341706895E-3</v>
      </c>
      <c r="F8" s="38">
        <f t="shared" si="0"/>
        <v>1.3850492442804673E-3</v>
      </c>
      <c r="G8" s="20"/>
    </row>
    <row r="9" spans="1:7">
      <c r="A9" s="12" t="s">
        <v>13</v>
      </c>
      <c r="B9" s="13" t="s">
        <v>14</v>
      </c>
      <c r="C9" s="34">
        <v>62000</v>
      </c>
      <c r="D9" s="34">
        <v>59304.54</v>
      </c>
      <c r="E9" s="38">
        <f t="shared" si="0"/>
        <v>9.2611493857154299E-3</v>
      </c>
      <c r="F9" s="38">
        <f t="shared" si="0"/>
        <v>8.8928947414547901E-3</v>
      </c>
      <c r="G9" s="20"/>
    </row>
    <row r="10" spans="1:7" s="25" customFormat="1">
      <c r="A10" s="28" t="s">
        <v>409</v>
      </c>
      <c r="B10" s="26"/>
      <c r="C10" s="27"/>
      <c r="D10" s="27"/>
      <c r="E10" s="39"/>
      <c r="F10" s="39"/>
      <c r="G10" s="26"/>
    </row>
    <row r="11" spans="1:7">
      <c r="A11" s="12" t="s">
        <v>15</v>
      </c>
      <c r="B11" s="13" t="s">
        <v>16</v>
      </c>
      <c r="C11" s="34">
        <v>29000</v>
      </c>
      <c r="D11" s="34">
        <v>28335.279999999999</v>
      </c>
      <c r="E11" s="38">
        <f t="shared" ref="E11:E16" si="1">C11/C$427</f>
        <v>4.3318279384797972E-3</v>
      </c>
      <c r="F11" s="38">
        <f t="shared" ref="F11:F16" si="2">D11/D$427</f>
        <v>4.2489607458324275E-3</v>
      </c>
      <c r="G11" s="19"/>
    </row>
    <row r="12" spans="1:7">
      <c r="A12" s="12" t="s">
        <v>557</v>
      </c>
      <c r="B12" s="13" t="s">
        <v>547</v>
      </c>
      <c r="C12" s="34"/>
      <c r="D12" s="34">
        <v>8166.65</v>
      </c>
      <c r="E12" s="38">
        <f t="shared" si="1"/>
        <v>0</v>
      </c>
      <c r="F12" s="38">
        <f t="shared" si="2"/>
        <v>1.2246138127081291E-3</v>
      </c>
      <c r="G12" s="19"/>
    </row>
    <row r="13" spans="1:7" ht="18" customHeight="1">
      <c r="A13" s="12" t="s">
        <v>17</v>
      </c>
      <c r="B13" s="13" t="s">
        <v>416</v>
      </c>
      <c r="C13" s="34">
        <v>19000</v>
      </c>
      <c r="D13" s="34">
        <v>18006.480000000003</v>
      </c>
      <c r="E13" s="38">
        <f t="shared" si="1"/>
        <v>2.8380941665902123E-3</v>
      </c>
      <c r="F13" s="38">
        <f t="shared" si="2"/>
        <v>2.7001260157166864E-3</v>
      </c>
      <c r="G13" s="20"/>
    </row>
    <row r="14" spans="1:7">
      <c r="A14" s="12" t="s">
        <v>18</v>
      </c>
      <c r="B14" s="13" t="s">
        <v>421</v>
      </c>
      <c r="C14" s="34">
        <v>20600</v>
      </c>
      <c r="D14" s="34">
        <v>9400.2199999999993</v>
      </c>
      <c r="E14" s="38">
        <f t="shared" si="1"/>
        <v>3.0770915700925458E-3</v>
      </c>
      <c r="F14" s="38">
        <f t="shared" si="2"/>
        <v>1.4095913568593253E-3</v>
      </c>
      <c r="G14" s="19"/>
    </row>
    <row r="15" spans="1:7" s="25" customFormat="1">
      <c r="A15" s="12" t="s">
        <v>518</v>
      </c>
      <c r="B15" s="13" t="s">
        <v>446</v>
      </c>
      <c r="C15" s="34">
        <v>6600</v>
      </c>
      <c r="D15" s="34">
        <v>6157.7031024930729</v>
      </c>
      <c r="E15" s="38">
        <f t="shared" si="1"/>
        <v>9.8586428944712635E-4</v>
      </c>
      <c r="F15" s="38">
        <f t="shared" si="2"/>
        <v>9.2336616285364475E-4</v>
      </c>
      <c r="G15" s="20"/>
    </row>
    <row r="16" spans="1:7">
      <c r="A16" s="12" t="s">
        <v>19</v>
      </c>
      <c r="B16" s="13" t="s">
        <v>20</v>
      </c>
      <c r="C16" s="34">
        <v>77000</v>
      </c>
      <c r="D16" s="34">
        <v>73648.7</v>
      </c>
      <c r="E16" s="38">
        <f t="shared" si="1"/>
        <v>1.1501750043549808E-2</v>
      </c>
      <c r="F16" s="38">
        <f t="shared" si="2"/>
        <v>1.1043844821070719E-2</v>
      </c>
      <c r="G16" s="20"/>
    </row>
    <row r="17" spans="1:7" s="25" customFormat="1">
      <c r="A17" s="28" t="s">
        <v>410</v>
      </c>
      <c r="B17" s="26"/>
      <c r="C17" s="27"/>
      <c r="D17" s="27"/>
      <c r="E17" s="39"/>
      <c r="F17" s="39"/>
      <c r="G17" s="26"/>
    </row>
    <row r="18" spans="1:7">
      <c r="A18" s="12" t="s">
        <v>21</v>
      </c>
      <c r="B18" s="13" t="s">
        <v>22</v>
      </c>
      <c r="C18" s="34">
        <v>45000</v>
      </c>
      <c r="D18" s="34">
        <v>49967.5</v>
      </c>
      <c r="E18" s="38">
        <f t="shared" ref="E18:E23" si="3">C18/C$427</f>
        <v>6.7218019735031343E-3</v>
      </c>
      <c r="F18" s="38">
        <f t="shared" ref="F18:F23" si="4">D18/D$427</f>
        <v>7.4927774162592302E-3</v>
      </c>
      <c r="G18" s="19"/>
    </row>
    <row r="19" spans="1:7" s="25" customFormat="1">
      <c r="A19" s="12" t="s">
        <v>558</v>
      </c>
      <c r="B19" s="13" t="s">
        <v>545</v>
      </c>
      <c r="C19" s="34"/>
      <c r="D19" s="34">
        <v>25271.55</v>
      </c>
      <c r="E19" s="38">
        <f t="shared" si="3"/>
        <v>0</v>
      </c>
      <c r="F19" s="38">
        <f t="shared" si="4"/>
        <v>3.7895451866486406E-3</v>
      </c>
      <c r="G19" s="19"/>
    </row>
    <row r="20" spans="1:7" ht="16.5" customHeight="1">
      <c r="A20" s="12" t="s">
        <v>23</v>
      </c>
      <c r="B20" s="13" t="s">
        <v>417</v>
      </c>
      <c r="C20" s="34">
        <v>18000</v>
      </c>
      <c r="D20" s="34">
        <v>16826.509999999998</v>
      </c>
      <c r="E20" s="38">
        <f t="shared" si="3"/>
        <v>2.6887207894012539E-3</v>
      </c>
      <c r="F20" s="38">
        <f t="shared" si="4"/>
        <v>2.523185953318859E-3</v>
      </c>
      <c r="G20" s="20"/>
    </row>
    <row r="21" spans="1:7">
      <c r="A21" s="12" t="s">
        <v>24</v>
      </c>
      <c r="B21" s="13" t="s">
        <v>422</v>
      </c>
      <c r="C21" s="34">
        <v>14000</v>
      </c>
      <c r="D21" s="34">
        <v>14128.57</v>
      </c>
      <c r="E21" s="38">
        <f t="shared" si="3"/>
        <v>2.0912272806454194E-3</v>
      </c>
      <c r="F21" s="38">
        <f t="shared" si="4"/>
        <v>2.1186217085112859E-3</v>
      </c>
      <c r="G21" s="19"/>
    </row>
    <row r="22" spans="1:7" s="25" customFormat="1">
      <c r="A22" s="12" t="s">
        <v>518</v>
      </c>
      <c r="B22" s="13" t="s">
        <v>446</v>
      </c>
      <c r="C22" s="34">
        <v>7800</v>
      </c>
      <c r="D22" s="34">
        <v>7277.2854847645413</v>
      </c>
      <c r="E22" s="38">
        <f t="shared" si="3"/>
        <v>1.1651123420738767E-3</v>
      </c>
      <c r="F22" s="38">
        <f t="shared" si="4"/>
        <v>1.0912509197361258E-3</v>
      </c>
      <c r="G22" s="20"/>
    </row>
    <row r="23" spans="1:7">
      <c r="A23" s="12" t="s">
        <v>25</v>
      </c>
      <c r="B23" s="13" t="s">
        <v>26</v>
      </c>
      <c r="C23" s="34">
        <v>14000</v>
      </c>
      <c r="D23" s="34">
        <v>12539.46</v>
      </c>
      <c r="E23" s="38">
        <f t="shared" si="3"/>
        <v>2.0912272806454194E-3</v>
      </c>
      <c r="F23" s="38">
        <f t="shared" si="4"/>
        <v>1.8803298684161899E-3</v>
      </c>
      <c r="G23" s="20"/>
    </row>
    <row r="24" spans="1:7" s="25" customFormat="1">
      <c r="A24" s="28" t="s">
        <v>411</v>
      </c>
      <c r="B24" s="26"/>
      <c r="C24" s="27"/>
      <c r="D24" s="27"/>
      <c r="E24" s="27"/>
      <c r="F24" s="27"/>
      <c r="G24" s="26"/>
    </row>
    <row r="25" spans="1:7">
      <c r="A25" s="12" t="s">
        <v>27</v>
      </c>
      <c r="B25" s="13" t="s">
        <v>28</v>
      </c>
      <c r="C25" s="34">
        <v>26000</v>
      </c>
      <c r="D25" s="34">
        <v>26153.239999999998</v>
      </c>
      <c r="E25" s="38">
        <f t="shared" ref="E25:E30" si="5">C25/C$427</f>
        <v>3.883707806912922E-3</v>
      </c>
      <c r="F25" s="38">
        <f t="shared" ref="F25:F30" si="6">D25/D$427</f>
        <v>3.9217572629010366E-3</v>
      </c>
      <c r="G25" s="19"/>
    </row>
    <row r="26" spans="1:7">
      <c r="A26" s="12" t="s">
        <v>559</v>
      </c>
      <c r="B26" s="13" t="s">
        <v>548</v>
      </c>
      <c r="C26" s="34"/>
      <c r="D26" s="34">
        <v>27286.21</v>
      </c>
      <c r="E26" s="38">
        <f t="shared" si="5"/>
        <v>0</v>
      </c>
      <c r="F26" s="38">
        <f t="shared" si="6"/>
        <v>4.091649533462886E-3</v>
      </c>
      <c r="G26" s="19"/>
    </row>
    <row r="27" spans="1:7" ht="20.25" customHeight="1">
      <c r="A27" s="12" t="s">
        <v>29</v>
      </c>
      <c r="B27" s="13" t="s">
        <v>418</v>
      </c>
      <c r="C27" s="34">
        <v>24000</v>
      </c>
      <c r="D27" s="34">
        <v>21735.5</v>
      </c>
      <c r="E27" s="38">
        <f t="shared" si="5"/>
        <v>3.5849610525350048E-3</v>
      </c>
      <c r="F27" s="38">
        <f t="shared" si="6"/>
        <v>3.2593038181038176E-3</v>
      </c>
      <c r="G27" s="20"/>
    </row>
    <row r="28" spans="1:7">
      <c r="A28" s="12" t="s">
        <v>30</v>
      </c>
      <c r="B28" s="13" t="s">
        <v>423</v>
      </c>
      <c r="C28" s="34">
        <v>4000</v>
      </c>
      <c r="D28" s="34">
        <v>2399.67</v>
      </c>
      <c r="E28" s="38">
        <f t="shared" si="5"/>
        <v>5.9749350875583417E-4</v>
      </c>
      <c r="F28" s="38">
        <f t="shared" si="6"/>
        <v>3.5983775819232078E-4</v>
      </c>
      <c r="G28" s="19"/>
    </row>
    <row r="29" spans="1:7" s="25" customFormat="1">
      <c r="A29" s="12" t="s">
        <v>518</v>
      </c>
      <c r="B29" s="13" t="s">
        <v>446</v>
      </c>
      <c r="C29" s="34">
        <v>4700</v>
      </c>
      <c r="D29" s="34">
        <v>4385.0309972299165</v>
      </c>
      <c r="E29" s="38">
        <f t="shared" si="5"/>
        <v>7.0205487278810516E-4</v>
      </c>
      <c r="F29" s="38">
        <f t="shared" si="6"/>
        <v>6.5754863112305018E-4</v>
      </c>
      <c r="G29" s="20"/>
    </row>
    <row r="30" spans="1:7">
      <c r="A30" s="12" t="s">
        <v>31</v>
      </c>
      <c r="B30" s="13" t="s">
        <v>32</v>
      </c>
      <c r="C30" s="34">
        <v>20000</v>
      </c>
      <c r="D30" s="34">
        <v>19725.400000000001</v>
      </c>
      <c r="E30" s="38">
        <f t="shared" si="5"/>
        <v>2.9874675437791707E-3</v>
      </c>
      <c r="F30" s="38">
        <f t="shared" si="6"/>
        <v>2.9578832570506795E-3</v>
      </c>
      <c r="G30" s="20"/>
    </row>
    <row r="31" spans="1:7" s="25" customFormat="1">
      <c r="A31" s="28" t="s">
        <v>412</v>
      </c>
      <c r="B31" s="26"/>
      <c r="C31" s="27"/>
      <c r="D31" s="27"/>
      <c r="E31" s="27"/>
      <c r="F31" s="27"/>
      <c r="G31" s="26"/>
    </row>
    <row r="32" spans="1:7">
      <c r="A32" s="12" t="s">
        <v>33</v>
      </c>
      <c r="B32" s="13" t="s">
        <v>34</v>
      </c>
      <c r="C32" s="34">
        <v>136000</v>
      </c>
      <c r="D32" s="34">
        <v>138690.12</v>
      </c>
      <c r="E32" s="38">
        <f t="shared" ref="E32:E37" si="7">C32/C$427</f>
        <v>2.0314779297698361E-2</v>
      </c>
      <c r="F32" s="38">
        <f t="shared" ref="F32:F37" si="8">D32/D$427</f>
        <v>2.0797002031205936E-2</v>
      </c>
      <c r="G32" s="19"/>
    </row>
    <row r="33" spans="1:7">
      <c r="A33" s="12" t="s">
        <v>560</v>
      </c>
      <c r="B33" s="13" t="s">
        <v>549</v>
      </c>
      <c r="C33" s="34"/>
      <c r="D33" s="34">
        <v>10667.52</v>
      </c>
      <c r="E33" s="38">
        <f t="shared" si="7"/>
        <v>0</v>
      </c>
      <c r="F33" s="38">
        <f t="shared" si="8"/>
        <v>1.5996268163004687E-3</v>
      </c>
      <c r="G33" s="19"/>
    </row>
    <row r="34" spans="1:7">
      <c r="A34" s="12" t="s">
        <v>35</v>
      </c>
      <c r="B34" s="13" t="s">
        <v>419</v>
      </c>
      <c r="C34" s="34">
        <v>20000</v>
      </c>
      <c r="D34" s="34">
        <v>24744.42</v>
      </c>
      <c r="E34" s="38">
        <f t="shared" si="7"/>
        <v>2.9874675437791707E-3</v>
      </c>
      <c r="F34" s="38">
        <f t="shared" si="8"/>
        <v>3.7105004523827131E-3</v>
      </c>
      <c r="G34" s="20"/>
    </row>
    <row r="35" spans="1:7">
      <c r="A35" s="12" t="s">
        <v>36</v>
      </c>
      <c r="B35" s="13" t="s">
        <v>424</v>
      </c>
      <c r="C35" s="34">
        <v>18000</v>
      </c>
      <c r="D35" s="34">
        <v>11999.44</v>
      </c>
      <c r="E35" s="38">
        <f t="shared" si="7"/>
        <v>2.6887207894012539E-3</v>
      </c>
      <c r="F35" s="38">
        <f t="shared" si="8"/>
        <v>1.7993522397509914E-3</v>
      </c>
      <c r="G35" s="33"/>
    </row>
    <row r="36" spans="1:7" s="25" customFormat="1">
      <c r="A36" s="12" t="s">
        <v>518</v>
      </c>
      <c r="B36" s="13" t="s">
        <v>446</v>
      </c>
      <c r="C36" s="34">
        <v>7100</v>
      </c>
      <c r="D36" s="34">
        <v>6624.1957617728513</v>
      </c>
      <c r="E36" s="38">
        <f t="shared" si="7"/>
        <v>1.0605509780416056E-3</v>
      </c>
      <c r="F36" s="38">
        <f t="shared" si="8"/>
        <v>9.9331814488801172E-4</v>
      </c>
      <c r="G36" s="20"/>
    </row>
    <row r="37" spans="1:7">
      <c r="A37" s="12" t="s">
        <v>519</v>
      </c>
      <c r="B37" s="13" t="s">
        <v>402</v>
      </c>
      <c r="C37" s="34">
        <v>63000</v>
      </c>
      <c r="D37" s="34">
        <v>65182.34</v>
      </c>
      <c r="E37" s="38">
        <f t="shared" si="7"/>
        <v>9.4105227629043883E-3</v>
      </c>
      <c r="F37" s="38">
        <f t="shared" si="8"/>
        <v>9.7742885894017244E-3</v>
      </c>
      <c r="G37" s="20"/>
    </row>
    <row r="38" spans="1:7" s="25" customFormat="1">
      <c r="A38" s="28" t="s">
        <v>440</v>
      </c>
      <c r="B38" s="26"/>
      <c r="C38" s="27"/>
      <c r="D38" s="27"/>
      <c r="E38" s="27"/>
      <c r="F38" s="27"/>
      <c r="G38" s="26"/>
    </row>
    <row r="39" spans="1:7" s="25" customFormat="1">
      <c r="A39" s="12" t="s">
        <v>563</v>
      </c>
      <c r="B39" s="13" t="s">
        <v>513</v>
      </c>
      <c r="C39" s="34">
        <v>2000</v>
      </c>
      <c r="D39" s="34">
        <v>3009</v>
      </c>
      <c r="E39" s="38">
        <f>C39/C$427</f>
        <v>2.9874675437791708E-4</v>
      </c>
      <c r="F39" s="38">
        <f>D39/D$427</f>
        <v>4.5120863052031872E-4</v>
      </c>
      <c r="G39" s="19"/>
    </row>
    <row r="40" spans="1:7" s="25" customFormat="1" hidden="1">
      <c r="A40" s="12"/>
      <c r="B40" s="13"/>
      <c r="C40" s="34"/>
      <c r="D40" s="34">
        <v>0</v>
      </c>
      <c r="E40" s="8"/>
      <c r="F40" s="8">
        <f>D40-C40</f>
        <v>0</v>
      </c>
      <c r="G40" s="19"/>
    </row>
    <row r="41" spans="1:7" s="25" customFormat="1" hidden="1">
      <c r="A41" s="12"/>
      <c r="B41" s="13"/>
      <c r="C41" s="34"/>
      <c r="D41" s="34">
        <v>0</v>
      </c>
      <c r="E41" s="8"/>
      <c r="F41" s="8">
        <f>D41-C41</f>
        <v>0</v>
      </c>
      <c r="G41" s="20"/>
    </row>
    <row r="42" spans="1:7" s="25" customFormat="1" hidden="1">
      <c r="A42" s="12"/>
      <c r="B42" s="13"/>
      <c r="C42" s="34"/>
      <c r="D42" s="34">
        <v>0</v>
      </c>
      <c r="E42" s="8"/>
      <c r="F42" s="8">
        <f>D42-C42</f>
        <v>0</v>
      </c>
      <c r="G42" s="33"/>
    </row>
    <row r="43" spans="1:7" s="25" customFormat="1" hidden="1">
      <c r="A43" s="12"/>
      <c r="B43" s="13"/>
      <c r="C43" s="34"/>
      <c r="D43" s="34">
        <v>0</v>
      </c>
      <c r="E43" s="8"/>
      <c r="F43" s="8">
        <f>D43-C43</f>
        <v>0</v>
      </c>
      <c r="G43" s="20"/>
    </row>
    <row r="44" spans="1:7" s="25" customFormat="1" hidden="1">
      <c r="A44" s="12"/>
      <c r="B44" s="13"/>
      <c r="C44" s="34"/>
      <c r="D44" s="34">
        <v>0</v>
      </c>
      <c r="E44" s="8"/>
      <c r="F44" s="8">
        <f>D44-C44</f>
        <v>0</v>
      </c>
      <c r="G44" s="20"/>
    </row>
    <row r="45" spans="1:7" s="3" customFormat="1">
      <c r="A45" s="10"/>
      <c r="B45" s="22" t="s">
        <v>389</v>
      </c>
      <c r="C45" s="23">
        <v>809200</v>
      </c>
      <c r="D45" s="23">
        <v>866267.16</v>
      </c>
      <c r="E45" s="41">
        <f>SUM(E4:E44)</f>
        <v>0.12087293682130526</v>
      </c>
      <c r="F45" s="41">
        <f>SUM(F4:F44)</f>
        <v>0.12989937485155392</v>
      </c>
      <c r="G45" s="7"/>
    </row>
    <row r="46" spans="1:7" ht="23.25">
      <c r="B46" s="29" t="s">
        <v>450</v>
      </c>
      <c r="C46" s="6"/>
      <c r="D46" s="6"/>
      <c r="E46" s="6"/>
      <c r="F46" s="6"/>
    </row>
    <row r="47" spans="1:7">
      <c r="A47" s="2" t="s">
        <v>3</v>
      </c>
      <c r="B47" s="2" t="s">
        <v>2</v>
      </c>
      <c r="C47" s="16" t="s">
        <v>487</v>
      </c>
      <c r="D47" s="16" t="s">
        <v>555</v>
      </c>
      <c r="E47" s="40" t="s">
        <v>572</v>
      </c>
      <c r="F47" s="40" t="s">
        <v>573</v>
      </c>
      <c r="G47" s="17"/>
    </row>
    <row r="48" spans="1:7" s="25" customFormat="1">
      <c r="A48" s="28" t="s">
        <v>408</v>
      </c>
      <c r="B48" s="26"/>
      <c r="C48" s="27"/>
      <c r="D48" s="27"/>
      <c r="E48" s="27"/>
      <c r="F48" s="27"/>
      <c r="G48" s="26"/>
    </row>
    <row r="49" spans="1:10" ht="39" customHeight="1">
      <c r="A49" s="12" t="s">
        <v>37</v>
      </c>
      <c r="B49" s="13" t="s">
        <v>426</v>
      </c>
      <c r="C49" s="34">
        <v>73000</v>
      </c>
      <c r="D49" s="34">
        <v>103034.2118319359</v>
      </c>
      <c r="E49" s="38">
        <f t="shared" ref="E49:E54" si="9">C49/C$427</f>
        <v>1.0904256534793974E-2</v>
      </c>
      <c r="F49" s="38">
        <f t="shared" ref="F49:F54" si="10">D49/D$427</f>
        <v>1.5450290999477638E-2</v>
      </c>
      <c r="G49" s="19"/>
    </row>
    <row r="50" spans="1:10">
      <c r="A50" s="12" t="s">
        <v>38</v>
      </c>
      <c r="B50" s="13" t="s">
        <v>39</v>
      </c>
      <c r="C50" s="34">
        <v>170000</v>
      </c>
      <c r="D50" s="34">
        <v>176266.6007598126</v>
      </c>
      <c r="E50" s="38">
        <f t="shared" si="9"/>
        <v>2.539347412212295E-2</v>
      </c>
      <c r="F50" s="38">
        <f t="shared" si="10"/>
        <v>2.6431708718945433E-2</v>
      </c>
      <c r="G50" s="19"/>
    </row>
    <row r="51" spans="1:10">
      <c r="A51" s="12" t="s">
        <v>40</v>
      </c>
      <c r="B51" s="13" t="s">
        <v>41</v>
      </c>
      <c r="C51" s="34">
        <v>305264.33</v>
      </c>
      <c r="D51" s="34">
        <v>305023.21000000002</v>
      </c>
      <c r="E51" s="38">
        <f t="shared" si="9"/>
        <v>4.5598363907424715E-2</v>
      </c>
      <c r="F51" s="38">
        <f t="shared" si="10"/>
        <v>4.5739150834500364E-2</v>
      </c>
      <c r="G51" s="19"/>
    </row>
    <row r="52" spans="1:10">
      <c r="A52" s="12" t="s">
        <v>42</v>
      </c>
      <c r="B52" s="13" t="s">
        <v>43</v>
      </c>
      <c r="C52" s="34">
        <v>6000</v>
      </c>
      <c r="D52" s="34">
        <v>5523.56</v>
      </c>
      <c r="E52" s="38">
        <f t="shared" si="9"/>
        <v>8.962402631337512E-4</v>
      </c>
      <c r="F52" s="38">
        <f t="shared" si="10"/>
        <v>8.2827449092615882E-4</v>
      </c>
      <c r="G52" s="19"/>
    </row>
    <row r="53" spans="1:10" s="25" customFormat="1" ht="28.5">
      <c r="A53" s="12" t="s">
        <v>570</v>
      </c>
      <c r="B53" s="13" t="s">
        <v>494</v>
      </c>
      <c r="C53" s="34">
        <v>43820</v>
      </c>
      <c r="D53" s="34">
        <v>42677.97</v>
      </c>
      <c r="E53" s="38">
        <f t="shared" si="9"/>
        <v>6.5455413884201634E-3</v>
      </c>
      <c r="F53" s="38">
        <f t="shared" si="10"/>
        <v>6.3996903945122124E-3</v>
      </c>
      <c r="G53" s="19"/>
    </row>
    <row r="54" spans="1:10" s="25" customFormat="1">
      <c r="A54" s="12" t="s">
        <v>338</v>
      </c>
      <c r="B54" s="13" t="s">
        <v>339</v>
      </c>
      <c r="C54" s="34">
        <v>59000</v>
      </c>
      <c r="D54" s="34">
        <v>54655.17</v>
      </c>
      <c r="E54" s="38">
        <f t="shared" si="9"/>
        <v>8.8130292541485546E-3</v>
      </c>
      <c r="F54" s="38">
        <f t="shared" si="10"/>
        <v>8.1957076791476253E-3</v>
      </c>
      <c r="G54" s="19"/>
    </row>
    <row r="55" spans="1:10" s="25" customFormat="1" hidden="1">
      <c r="A55" s="12"/>
      <c r="B55" s="13"/>
      <c r="C55" s="34"/>
      <c r="D55" s="34">
        <v>0</v>
      </c>
      <c r="E55" s="8"/>
      <c r="F55" s="8">
        <f>D55-C55</f>
        <v>0</v>
      </c>
      <c r="G55" s="19"/>
    </row>
    <row r="56" spans="1:10" s="25" customFormat="1" hidden="1">
      <c r="A56" s="12"/>
      <c r="B56" s="13"/>
      <c r="C56" s="34"/>
      <c r="D56" s="34">
        <v>0</v>
      </c>
      <c r="E56" s="8"/>
      <c r="F56" s="8">
        <f>D56-C56</f>
        <v>0</v>
      </c>
      <c r="G56" s="19"/>
    </row>
    <row r="57" spans="1:10" s="25" customFormat="1">
      <c r="A57" s="28" t="s">
        <v>409</v>
      </c>
      <c r="B57" s="26"/>
      <c r="C57" s="27"/>
      <c r="D57" s="27"/>
      <c r="E57" s="27"/>
      <c r="F57" s="27"/>
      <c r="G57" s="26"/>
    </row>
    <row r="58" spans="1:10" ht="16.5" customHeight="1">
      <c r="A58" s="12" t="s">
        <v>44</v>
      </c>
      <c r="B58" s="13" t="s">
        <v>425</v>
      </c>
      <c r="C58" s="34">
        <v>48000</v>
      </c>
      <c r="D58" s="34">
        <v>35227.646649348506</v>
      </c>
      <c r="E58" s="38">
        <f t="shared" ref="E58:E64" si="11">C58/C$427</f>
        <v>7.1699221050700096E-3</v>
      </c>
      <c r="F58" s="38">
        <f t="shared" ref="F58:F64" si="12">D58/D$427</f>
        <v>5.2824919245949599E-3</v>
      </c>
      <c r="G58" s="19"/>
    </row>
    <row r="59" spans="1:10" ht="17.25" customHeight="1">
      <c r="A59" s="12" t="s">
        <v>45</v>
      </c>
      <c r="B59" s="13" t="s">
        <v>46</v>
      </c>
      <c r="C59" s="34">
        <v>108000</v>
      </c>
      <c r="D59" s="34">
        <v>119758.06885301406</v>
      </c>
      <c r="E59" s="38">
        <f t="shared" si="11"/>
        <v>1.6132324736407522E-2</v>
      </c>
      <c r="F59" s="38">
        <f t="shared" si="12"/>
        <v>1.7958083828822368E-2</v>
      </c>
      <c r="G59" s="19"/>
    </row>
    <row r="60" spans="1:10">
      <c r="A60" s="12" t="s">
        <v>47</v>
      </c>
      <c r="B60" s="13" t="s">
        <v>48</v>
      </c>
      <c r="C60" s="34">
        <v>88000</v>
      </c>
      <c r="D60" s="34">
        <v>84980.59</v>
      </c>
      <c r="E60" s="38">
        <f t="shared" si="11"/>
        <v>1.3144857192628352E-2</v>
      </c>
      <c r="F60" s="38">
        <f t="shared" si="12"/>
        <v>1.2743095923798168E-2</v>
      </c>
      <c r="G60" s="19"/>
    </row>
    <row r="61" spans="1:10">
      <c r="A61" s="12" t="s">
        <v>49</v>
      </c>
      <c r="B61" s="13" t="s">
        <v>50</v>
      </c>
      <c r="C61" s="34">
        <v>4000</v>
      </c>
      <c r="D61" s="34">
        <v>3638.09</v>
      </c>
      <c r="E61" s="38">
        <f t="shared" si="11"/>
        <v>5.9749350875583417E-4</v>
      </c>
      <c r="F61" s="38">
        <f t="shared" si="12"/>
        <v>5.4554257447978274E-4</v>
      </c>
      <c r="G61" s="19"/>
    </row>
    <row r="62" spans="1:10" s="25" customFormat="1" ht="28.5">
      <c r="A62" s="12" t="s">
        <v>554</v>
      </c>
      <c r="B62" s="13" t="s">
        <v>499</v>
      </c>
      <c r="C62" s="34">
        <v>12000</v>
      </c>
      <c r="D62" s="34">
        <v>6873.09</v>
      </c>
      <c r="E62" s="38">
        <f t="shared" si="11"/>
        <v>1.7924805262675024E-3</v>
      </c>
      <c r="F62" s="38">
        <f t="shared" si="12"/>
        <v>1.030640587019906E-3</v>
      </c>
      <c r="G62" s="19"/>
    </row>
    <row r="63" spans="1:10" s="25" customFormat="1">
      <c r="A63" s="12" t="s">
        <v>553</v>
      </c>
      <c r="B63" s="13" t="s">
        <v>500</v>
      </c>
      <c r="C63" s="34">
        <v>17000</v>
      </c>
      <c r="D63" s="34">
        <v>17676.96</v>
      </c>
      <c r="E63" s="38">
        <f t="shared" si="11"/>
        <v>2.5393474122122951E-3</v>
      </c>
      <c r="F63" s="38">
        <f t="shared" si="12"/>
        <v>2.6507134972955974E-3</v>
      </c>
      <c r="G63" s="19"/>
      <c r="J63" s="1"/>
    </row>
    <row r="64" spans="1:10" s="25" customFormat="1">
      <c r="A64" s="12" t="s">
        <v>413</v>
      </c>
      <c r="B64" s="13" t="s">
        <v>414</v>
      </c>
      <c r="C64" s="34">
        <v>11000</v>
      </c>
      <c r="D64" s="34">
        <v>12600</v>
      </c>
      <c r="E64" s="38">
        <f t="shared" si="11"/>
        <v>1.643107149078544E-3</v>
      </c>
      <c r="F64" s="38">
        <f t="shared" si="12"/>
        <v>1.8894080241129995E-3</v>
      </c>
      <c r="G64" s="19"/>
    </row>
    <row r="65" spans="1:7" s="25" customFormat="1" hidden="1">
      <c r="A65" s="12"/>
      <c r="B65" s="13"/>
      <c r="C65" s="34"/>
      <c r="D65" s="34">
        <v>0</v>
      </c>
      <c r="E65" s="8"/>
      <c r="F65" s="8">
        <f>D65-C65</f>
        <v>0</v>
      </c>
      <c r="G65" s="19"/>
    </row>
    <row r="66" spans="1:7" s="25" customFormat="1">
      <c r="A66" s="28" t="s">
        <v>410</v>
      </c>
      <c r="B66" s="26"/>
      <c r="C66" s="27"/>
      <c r="D66" s="27"/>
      <c r="E66" s="27"/>
      <c r="F66" s="27"/>
      <c r="G66" s="26"/>
    </row>
    <row r="67" spans="1:7" ht="17.25" customHeight="1">
      <c r="A67" s="12" t="s">
        <v>51</v>
      </c>
      <c r="B67" s="13" t="s">
        <v>427</v>
      </c>
      <c r="C67" s="34">
        <v>59000</v>
      </c>
      <c r="D67" s="34">
        <v>69955.469396828878</v>
      </c>
      <c r="E67" s="38">
        <f t="shared" ref="E67:E72" si="13">C67/C$427</f>
        <v>8.8130292541485546E-3</v>
      </c>
      <c r="F67" s="38">
        <f t="shared" ref="F67:F72" si="14">D67/D$427</f>
        <v>1.0490033746742846E-2</v>
      </c>
      <c r="G67" s="19"/>
    </row>
    <row r="68" spans="1:7">
      <c r="A68" s="12" t="s">
        <v>52</v>
      </c>
      <c r="B68" s="13" t="s">
        <v>53</v>
      </c>
      <c r="C68" s="34">
        <v>36000</v>
      </c>
      <c r="D68" s="34">
        <v>93313.609453326397</v>
      </c>
      <c r="E68" s="38">
        <f t="shared" si="13"/>
        <v>5.3774415788025078E-3</v>
      </c>
      <c r="F68" s="38">
        <f t="shared" si="14"/>
        <v>1.3992657338100123E-2</v>
      </c>
      <c r="G68" s="19"/>
    </row>
    <row r="69" spans="1:7" ht="20.25" customHeight="1">
      <c r="A69" s="12" t="s">
        <v>54</v>
      </c>
      <c r="B69" s="13" t="s">
        <v>55</v>
      </c>
      <c r="C69" s="34">
        <v>122000</v>
      </c>
      <c r="D69" s="34">
        <v>137824.19</v>
      </c>
      <c r="E69" s="38">
        <f t="shared" si="13"/>
        <v>1.8223552017052943E-2</v>
      </c>
      <c r="F69" s="38">
        <f t="shared" si="14"/>
        <v>2.0667153214513859E-2</v>
      </c>
      <c r="G69" s="19"/>
    </row>
    <row r="70" spans="1:7">
      <c r="A70" s="12" t="s">
        <v>56</v>
      </c>
      <c r="B70" s="13" t="s">
        <v>57</v>
      </c>
      <c r="C70" s="34">
        <v>5000</v>
      </c>
      <c r="D70" s="34">
        <v>4340.5</v>
      </c>
      <c r="E70" s="38">
        <f t="shared" si="13"/>
        <v>7.4686688594479268E-4</v>
      </c>
      <c r="F70" s="38">
        <f t="shared" si="14"/>
        <v>6.5087107370337101E-4</v>
      </c>
      <c r="G70" s="19"/>
    </row>
    <row r="71" spans="1:7" s="25" customFormat="1" ht="16.899999999999999" customHeight="1">
      <c r="A71" s="12" t="s">
        <v>521</v>
      </c>
      <c r="B71" s="13" t="s">
        <v>502</v>
      </c>
      <c r="C71" s="34">
        <v>4613</v>
      </c>
      <c r="D71" s="34">
        <v>4636.29</v>
      </c>
      <c r="E71" s="38">
        <f t="shared" si="13"/>
        <v>6.8905938897266571E-4</v>
      </c>
      <c r="F71" s="38">
        <f t="shared" si="14"/>
        <v>6.9522567683451253E-4</v>
      </c>
      <c r="G71" s="19"/>
    </row>
    <row r="72" spans="1:7" s="25" customFormat="1" ht="17.45" customHeight="1">
      <c r="A72" s="12" t="s">
        <v>357</v>
      </c>
      <c r="B72" s="13" t="s">
        <v>358</v>
      </c>
      <c r="C72" s="34">
        <v>12000</v>
      </c>
      <c r="D72" s="34">
        <v>8140.65</v>
      </c>
      <c r="E72" s="38">
        <f t="shared" si="13"/>
        <v>1.7924805262675024E-3</v>
      </c>
      <c r="F72" s="38">
        <f t="shared" si="14"/>
        <v>1.2207150342456738E-3</v>
      </c>
      <c r="G72" s="19"/>
    </row>
    <row r="73" spans="1:7" s="25" customFormat="1" hidden="1">
      <c r="A73" s="12"/>
      <c r="B73" s="13"/>
      <c r="C73" s="34"/>
      <c r="D73" s="34">
        <v>0</v>
      </c>
      <c r="E73" s="8"/>
      <c r="F73" s="8">
        <f>D73-C73</f>
        <v>0</v>
      </c>
      <c r="G73" s="19"/>
    </row>
    <row r="74" spans="1:7" s="25" customFormat="1" hidden="1">
      <c r="A74" s="12"/>
      <c r="B74" s="13"/>
      <c r="C74" s="34"/>
      <c r="D74" s="34">
        <v>0</v>
      </c>
      <c r="E74" s="8"/>
      <c r="F74" s="8">
        <f>D74-C74</f>
        <v>0</v>
      </c>
      <c r="G74" s="19"/>
    </row>
    <row r="75" spans="1:7" s="25" customFormat="1">
      <c r="A75" s="28" t="s">
        <v>411</v>
      </c>
      <c r="B75" s="26"/>
      <c r="C75" s="27"/>
      <c r="D75" s="27"/>
      <c r="E75" s="27"/>
      <c r="F75" s="27"/>
      <c r="G75" s="26"/>
    </row>
    <row r="76" spans="1:7">
      <c r="A76" s="12" t="s">
        <v>58</v>
      </c>
      <c r="B76" s="13" t="s">
        <v>429</v>
      </c>
      <c r="C76" s="34">
        <v>29000</v>
      </c>
      <c r="D76" s="34">
        <v>34231.311519611772</v>
      </c>
      <c r="E76" s="38">
        <f t="shared" ref="E76:E81" si="15">C76/C$427</f>
        <v>4.3318279384797972E-3</v>
      </c>
      <c r="F76" s="38">
        <f t="shared" ref="F76:F81" si="16">D76/D$427</f>
        <v>5.1330884651639873E-3</v>
      </c>
      <c r="G76" s="19"/>
    </row>
    <row r="77" spans="1:7">
      <c r="A77" s="12" t="s">
        <v>59</v>
      </c>
      <c r="B77" s="13" t="s">
        <v>60</v>
      </c>
      <c r="C77" s="34">
        <v>12961.59</v>
      </c>
      <c r="D77" s="34">
        <v>46719.504789463819</v>
      </c>
      <c r="E77" s="38">
        <f t="shared" si="15"/>
        <v>1.9361164720386331E-3</v>
      </c>
      <c r="F77" s="38">
        <f t="shared" si="16"/>
        <v>7.0057307326824329E-3</v>
      </c>
      <c r="G77" s="19"/>
    </row>
    <row r="78" spans="1:7">
      <c r="A78" s="12" t="s">
        <v>61</v>
      </c>
      <c r="B78" s="13" t="s">
        <v>62</v>
      </c>
      <c r="C78" s="34">
        <v>100000</v>
      </c>
      <c r="D78" s="34">
        <v>93868.46</v>
      </c>
      <c r="E78" s="38">
        <f t="shared" si="15"/>
        <v>1.4937337718895854E-2</v>
      </c>
      <c r="F78" s="38">
        <f t="shared" si="16"/>
        <v>1.4075858851994456E-2</v>
      </c>
      <c r="G78" s="19"/>
    </row>
    <row r="79" spans="1:7">
      <c r="A79" s="12" t="s">
        <v>63</v>
      </c>
      <c r="B79" s="13" t="s">
        <v>64</v>
      </c>
      <c r="C79" s="34">
        <v>3000</v>
      </c>
      <c r="D79" s="34">
        <v>2569.54</v>
      </c>
      <c r="E79" s="38">
        <f t="shared" si="15"/>
        <v>4.481201315668756E-4</v>
      </c>
      <c r="F79" s="38">
        <f t="shared" si="16"/>
        <v>3.853102773237553E-4</v>
      </c>
      <c r="G79" s="19"/>
    </row>
    <row r="80" spans="1:7" s="25" customFormat="1">
      <c r="A80" s="12" t="s">
        <v>522</v>
      </c>
      <c r="B80" s="13" t="s">
        <v>502</v>
      </c>
      <c r="C80" s="34">
        <v>7500</v>
      </c>
      <c r="D80" s="34">
        <v>7272.72</v>
      </c>
      <c r="E80" s="38">
        <f t="shared" si="15"/>
        <v>1.1203003289171891E-3</v>
      </c>
      <c r="F80" s="38">
        <f t="shared" si="16"/>
        <v>1.0905663115180235E-3</v>
      </c>
      <c r="G80" s="19"/>
    </row>
    <row r="81" spans="1:7" s="25" customFormat="1">
      <c r="A81" s="12" t="s">
        <v>367</v>
      </c>
      <c r="B81" s="13" t="s">
        <v>368</v>
      </c>
      <c r="C81" s="34">
        <v>36200</v>
      </c>
      <c r="D81" s="34">
        <v>40538.71</v>
      </c>
      <c r="E81" s="38">
        <f t="shared" si="15"/>
        <v>5.4073162542402995E-3</v>
      </c>
      <c r="F81" s="38">
        <f t="shared" si="16"/>
        <v>6.0789019016817374E-3</v>
      </c>
      <c r="G81" s="19"/>
    </row>
    <row r="82" spans="1:7" s="25" customFormat="1" hidden="1">
      <c r="A82" s="12"/>
      <c r="B82" s="13"/>
      <c r="C82" s="34"/>
      <c r="D82" s="34">
        <v>0</v>
      </c>
      <c r="E82" s="8"/>
      <c r="F82" s="8">
        <f>D82-C82</f>
        <v>0</v>
      </c>
      <c r="G82" s="19"/>
    </row>
    <row r="83" spans="1:7" s="25" customFormat="1" hidden="1">
      <c r="A83" s="12"/>
      <c r="B83" s="13"/>
      <c r="C83" s="34"/>
      <c r="D83" s="34">
        <v>0</v>
      </c>
      <c r="E83" s="8"/>
      <c r="F83" s="8">
        <f>D83-C83</f>
        <v>0</v>
      </c>
      <c r="G83" s="19"/>
    </row>
    <row r="84" spans="1:7" s="25" customFormat="1">
      <c r="A84" s="28" t="s">
        <v>412</v>
      </c>
      <c r="B84" s="26"/>
      <c r="C84" s="27"/>
      <c r="D84" s="27"/>
      <c r="E84" s="27"/>
      <c r="F84" s="27"/>
      <c r="G84" s="26"/>
    </row>
    <row r="85" spans="1:7" ht="20.25" customHeight="1">
      <c r="A85" s="12" t="s">
        <v>65</v>
      </c>
      <c r="B85" s="13" t="s">
        <v>428</v>
      </c>
      <c r="C85" s="34">
        <v>76000</v>
      </c>
      <c r="D85" s="34">
        <v>67657.490602274949</v>
      </c>
      <c r="E85" s="38">
        <f t="shared" ref="E85:E92" si="17">C85/C$427</f>
        <v>1.1352376666360849E-2</v>
      </c>
      <c r="F85" s="38">
        <f t="shared" ref="F85:F92" si="18">D85/D$427</f>
        <v>1.0145444891689535E-2</v>
      </c>
      <c r="G85" s="19"/>
    </row>
    <row r="86" spans="1:7" ht="21" customHeight="1">
      <c r="A86" s="12" t="s">
        <v>66</v>
      </c>
      <c r="B86" s="13" t="s">
        <v>67</v>
      </c>
      <c r="C86" s="34">
        <v>80000</v>
      </c>
      <c r="D86" s="34">
        <v>50752.006144383136</v>
      </c>
      <c r="E86" s="38">
        <f t="shared" si="17"/>
        <v>1.1949870175116683E-2</v>
      </c>
      <c r="F86" s="38">
        <f t="shared" si="18"/>
        <v>7.6104164800817262E-3</v>
      </c>
      <c r="G86" s="33"/>
    </row>
    <row r="87" spans="1:7" ht="18" customHeight="1">
      <c r="A87" s="12" t="s">
        <v>68</v>
      </c>
      <c r="B87" s="13" t="s">
        <v>69</v>
      </c>
      <c r="C87" s="34">
        <v>166000</v>
      </c>
      <c r="D87" s="34">
        <v>162981.4</v>
      </c>
      <c r="E87" s="38">
        <f t="shared" si="17"/>
        <v>2.4795980613367116E-2</v>
      </c>
      <c r="F87" s="38">
        <f t="shared" si="18"/>
        <v>2.4439552773108764E-2</v>
      </c>
      <c r="G87" s="19"/>
    </row>
    <row r="88" spans="1:7">
      <c r="A88" s="12" t="s">
        <v>70</v>
      </c>
      <c r="B88" s="13" t="s">
        <v>71</v>
      </c>
      <c r="C88" s="34">
        <v>4000</v>
      </c>
      <c r="D88" s="34">
        <v>3902.72</v>
      </c>
      <c r="E88" s="38">
        <f t="shared" si="17"/>
        <v>5.9749350875583417E-4</v>
      </c>
      <c r="F88" s="38">
        <f t="shared" si="18"/>
        <v>5.8522464157668931E-4</v>
      </c>
      <c r="G88" s="19"/>
    </row>
    <row r="89" spans="1:7" s="25" customFormat="1">
      <c r="A89" s="12" t="s">
        <v>523</v>
      </c>
      <c r="B89" s="13" t="s">
        <v>504</v>
      </c>
      <c r="C89" s="34">
        <v>5200</v>
      </c>
      <c r="D89" s="34">
        <v>5192.6099999999997</v>
      </c>
      <c r="E89" s="38">
        <f t="shared" si="17"/>
        <v>7.7674156138258436E-4</v>
      </c>
      <c r="F89" s="38">
        <f t="shared" si="18"/>
        <v>7.7864753968963504E-4</v>
      </c>
      <c r="G89" s="19"/>
    </row>
    <row r="90" spans="1:7" s="25" customFormat="1">
      <c r="A90" s="12" t="s">
        <v>550</v>
      </c>
      <c r="B90" s="13" t="s">
        <v>505</v>
      </c>
      <c r="C90" s="34">
        <v>22900</v>
      </c>
      <c r="D90" s="34">
        <v>22284.346666666665</v>
      </c>
      <c r="E90" s="38">
        <f t="shared" si="17"/>
        <v>3.4206503376271505E-3</v>
      </c>
      <c r="F90" s="38">
        <f t="shared" si="18"/>
        <v>3.3416050320726801E-3</v>
      </c>
      <c r="G90" s="19"/>
    </row>
    <row r="91" spans="1:7" s="25" customFormat="1">
      <c r="A91" s="12" t="s">
        <v>550</v>
      </c>
      <c r="B91" s="13" t="s">
        <v>506</v>
      </c>
      <c r="C91" s="34">
        <v>11700</v>
      </c>
      <c r="D91" s="34">
        <v>11142.173333333332</v>
      </c>
      <c r="E91" s="38">
        <f t="shared" si="17"/>
        <v>1.7476685131108149E-3</v>
      </c>
      <c r="F91" s="38">
        <f t="shared" si="18"/>
        <v>1.6708025160363401E-3</v>
      </c>
      <c r="G91" s="19"/>
    </row>
    <row r="92" spans="1:7" s="25" customFormat="1">
      <c r="A92" s="12" t="s">
        <v>377</v>
      </c>
      <c r="B92" s="13" t="s">
        <v>378</v>
      </c>
      <c r="C92" s="34">
        <v>5000</v>
      </c>
      <c r="D92" s="34">
        <v>21673.11</v>
      </c>
      <c r="E92" s="38">
        <f t="shared" si="17"/>
        <v>7.4686688594479268E-4</v>
      </c>
      <c r="F92" s="38">
        <f t="shared" si="18"/>
        <v>3.2499482493241025E-3</v>
      </c>
      <c r="G92" s="19"/>
    </row>
    <row r="93" spans="1:7" s="25" customFormat="1">
      <c r="A93" s="28" t="s">
        <v>440</v>
      </c>
      <c r="B93" s="26"/>
      <c r="C93" s="27"/>
      <c r="D93" s="27"/>
      <c r="E93" s="27"/>
      <c r="F93" s="27"/>
      <c r="G93" s="26"/>
    </row>
    <row r="94" spans="1:7" s="25" customFormat="1">
      <c r="A94" s="12" t="s">
        <v>565</v>
      </c>
      <c r="B94" s="13" t="s">
        <v>488</v>
      </c>
      <c r="C94" s="34">
        <v>14000</v>
      </c>
      <c r="D94" s="34">
        <v>14550</v>
      </c>
      <c r="E94" s="38">
        <f t="shared" ref="E94:F96" si="19">C94/C$427</f>
        <v>2.0912272806454194E-3</v>
      </c>
      <c r="F94" s="38">
        <f t="shared" si="19"/>
        <v>2.1818164087971542E-3</v>
      </c>
      <c r="G94" s="19"/>
    </row>
    <row r="95" spans="1:7" s="25" customFormat="1" ht="17.25" customHeight="1">
      <c r="A95" s="12" t="s">
        <v>564</v>
      </c>
      <c r="B95" s="13" t="s">
        <v>514</v>
      </c>
      <c r="C95" s="34">
        <v>1020</v>
      </c>
      <c r="D95" s="34">
        <v>916.11</v>
      </c>
      <c r="E95" s="38">
        <f t="shared" si="19"/>
        <v>1.5236084473273771E-4</v>
      </c>
      <c r="F95" s="38">
        <f t="shared" si="19"/>
        <v>1.3737345912461586E-4</v>
      </c>
      <c r="G95" s="19"/>
    </row>
    <row r="96" spans="1:7" s="25" customFormat="1">
      <c r="A96" s="12" t="s">
        <v>168</v>
      </c>
      <c r="B96" s="13" t="s">
        <v>507</v>
      </c>
      <c r="C96" s="34">
        <v>3500</v>
      </c>
      <c r="D96" s="34">
        <v>3610.8</v>
      </c>
      <c r="E96" s="38">
        <f t="shared" si="19"/>
        <v>5.2280682016135486E-4</v>
      </c>
      <c r="F96" s="38">
        <f t="shared" si="19"/>
        <v>5.4145035662438244E-4</v>
      </c>
      <c r="G96" s="19"/>
    </row>
    <row r="97" spans="1:10" s="25" customFormat="1" hidden="1">
      <c r="A97" s="12"/>
      <c r="B97" s="13"/>
      <c r="C97" s="34"/>
      <c r="D97" s="34">
        <v>0</v>
      </c>
      <c r="E97" s="8"/>
      <c r="F97" s="8">
        <f>D97-C97</f>
        <v>0</v>
      </c>
      <c r="G97" s="19"/>
    </row>
    <row r="98" spans="1:10" s="25" customFormat="1" hidden="1">
      <c r="A98" s="12"/>
      <c r="B98" s="13"/>
      <c r="C98" s="34"/>
      <c r="D98" s="34">
        <v>0</v>
      </c>
      <c r="E98" s="8"/>
      <c r="F98" s="8">
        <f>D98-C98</f>
        <v>0</v>
      </c>
      <c r="G98" s="19"/>
    </row>
    <row r="99" spans="1:10" s="25" customFormat="1" hidden="1">
      <c r="A99" s="12"/>
      <c r="B99" s="13"/>
      <c r="C99" s="34"/>
      <c r="D99" s="34">
        <v>0</v>
      </c>
      <c r="E99" s="8"/>
      <c r="F99" s="8">
        <f>D99-C99</f>
        <v>0</v>
      </c>
      <c r="G99" s="19"/>
    </row>
    <row r="100" spans="1:10" s="25" customFormat="1" hidden="1">
      <c r="A100" s="12"/>
      <c r="B100" s="13"/>
      <c r="C100" s="34"/>
      <c r="D100" s="34">
        <v>0</v>
      </c>
      <c r="E100" s="8"/>
      <c r="F100" s="8">
        <f>D100-C100</f>
        <v>0</v>
      </c>
      <c r="G100" s="19"/>
    </row>
    <row r="101" spans="1:10" s="25" customFormat="1" hidden="1">
      <c r="A101" s="12"/>
      <c r="B101" s="13"/>
      <c r="C101" s="34"/>
      <c r="D101" s="34">
        <v>0</v>
      </c>
      <c r="E101" s="8"/>
      <c r="F101" s="8">
        <f>D101-C101</f>
        <v>0</v>
      </c>
      <c r="G101" s="19"/>
    </row>
    <row r="102" spans="1:10" s="3" customFormat="1">
      <c r="A102" s="10"/>
      <c r="B102" s="22" t="s">
        <v>390</v>
      </c>
      <c r="C102" s="22">
        <v>1761678.9200000002</v>
      </c>
      <c r="D102" s="22">
        <v>1876008.8900000001</v>
      </c>
      <c r="E102" s="41">
        <f>SUM(E49:E101)</f>
        <v>0.26314792980299717</v>
      </c>
      <c r="F102" s="41">
        <f>SUM(F49:F101)</f>
        <v>0.28131319445026365</v>
      </c>
      <c r="G102" s="7"/>
    </row>
    <row r="103" spans="1:10" ht="23.25">
      <c r="B103" s="29" t="s">
        <v>451</v>
      </c>
      <c r="C103" s="6"/>
      <c r="D103" s="6"/>
      <c r="E103" s="6"/>
      <c r="F103" s="6"/>
    </row>
    <row r="104" spans="1:10">
      <c r="A104" s="2" t="s">
        <v>3</v>
      </c>
      <c r="B104" s="2" t="s">
        <v>2</v>
      </c>
      <c r="C104" s="16" t="s">
        <v>487</v>
      </c>
      <c r="D104" s="16" t="s">
        <v>555</v>
      </c>
      <c r="E104" s="40" t="s">
        <v>572</v>
      </c>
      <c r="F104" s="40" t="s">
        <v>573</v>
      </c>
      <c r="G104" s="17"/>
    </row>
    <row r="105" spans="1:10" s="25" customFormat="1">
      <c r="A105" s="28" t="s">
        <v>430</v>
      </c>
      <c r="B105" s="26"/>
      <c r="C105" s="27"/>
      <c r="D105" s="27"/>
      <c r="E105" s="27"/>
      <c r="F105" s="27"/>
      <c r="G105" s="26"/>
    </row>
    <row r="106" spans="1:10">
      <c r="A106" s="12" t="s">
        <v>72</v>
      </c>
      <c r="B106" s="13" t="s">
        <v>73</v>
      </c>
      <c r="C106" s="34">
        <v>8600</v>
      </c>
      <c r="D106" s="34">
        <v>8934.7800000000007</v>
      </c>
      <c r="E106" s="38">
        <f t="shared" ref="E106:F110" si="20">C106/C$427</f>
        <v>1.2846110438250434E-3</v>
      </c>
      <c r="F106" s="38">
        <f t="shared" si="20"/>
        <v>1.3397972242606626E-3</v>
      </c>
      <c r="G106" s="19"/>
      <c r="J106" s="1"/>
    </row>
    <row r="107" spans="1:10">
      <c r="A107" s="12" t="s">
        <v>74</v>
      </c>
      <c r="B107" s="13" t="s">
        <v>75</v>
      </c>
      <c r="C107" s="34">
        <v>96000</v>
      </c>
      <c r="D107" s="34">
        <v>52788.9</v>
      </c>
      <c r="E107" s="38">
        <f t="shared" si="20"/>
        <v>1.4339844210140019E-2</v>
      </c>
      <c r="F107" s="38">
        <f t="shared" si="20"/>
        <v>7.9158548606427567E-3</v>
      </c>
      <c r="G107" s="19"/>
    </row>
    <row r="108" spans="1:10">
      <c r="A108" s="12" t="s">
        <v>76</v>
      </c>
      <c r="B108" s="13" t="s">
        <v>77</v>
      </c>
      <c r="C108" s="34">
        <v>8000</v>
      </c>
      <c r="D108" s="34">
        <v>13672.02</v>
      </c>
      <c r="E108" s="38">
        <f t="shared" si="20"/>
        <v>1.1949870175116683E-3</v>
      </c>
      <c r="F108" s="38">
        <f t="shared" si="20"/>
        <v>2.0501606582407472E-3</v>
      </c>
      <c r="G108" s="19"/>
    </row>
    <row r="109" spans="1:10">
      <c r="A109" s="12" t="s">
        <v>78</v>
      </c>
      <c r="B109" s="13" t="s">
        <v>79</v>
      </c>
      <c r="C109" s="34">
        <v>4000</v>
      </c>
      <c r="D109" s="34">
        <v>4612.5</v>
      </c>
      <c r="E109" s="38">
        <f t="shared" si="20"/>
        <v>5.9749350875583417E-4</v>
      </c>
      <c r="F109" s="38">
        <f t="shared" si="20"/>
        <v>6.9165829454136585E-4</v>
      </c>
      <c r="G109" s="19"/>
    </row>
    <row r="110" spans="1:10">
      <c r="A110" s="12" t="s">
        <v>80</v>
      </c>
      <c r="B110" s="13" t="s">
        <v>81</v>
      </c>
      <c r="C110" s="34">
        <v>4800</v>
      </c>
      <c r="D110" s="34">
        <v>5540.31</v>
      </c>
      <c r="E110" s="38">
        <f t="shared" si="20"/>
        <v>7.16992210507001E-4</v>
      </c>
      <c r="F110" s="38">
        <f t="shared" si="20"/>
        <v>8.3078620397408678E-4</v>
      </c>
      <c r="G110" s="19"/>
    </row>
    <row r="111" spans="1:10" s="25" customFormat="1">
      <c r="A111" s="28" t="s">
        <v>407</v>
      </c>
      <c r="B111" s="26"/>
      <c r="C111" s="27"/>
      <c r="D111" s="27"/>
      <c r="E111" s="27"/>
      <c r="F111" s="27"/>
      <c r="G111" s="26"/>
    </row>
    <row r="112" spans="1:10">
      <c r="A112" s="12" t="s">
        <v>82</v>
      </c>
      <c r="B112" s="13" t="s">
        <v>83</v>
      </c>
      <c r="C112" s="34">
        <v>5200</v>
      </c>
      <c r="D112" s="34">
        <v>5402.43</v>
      </c>
      <c r="E112" s="38">
        <f t="shared" ref="E112:F114" si="21">C112/C$427</f>
        <v>7.7674156138258436E-4</v>
      </c>
      <c r="F112" s="38">
        <f t="shared" si="21"/>
        <v>8.1011068188165016E-4</v>
      </c>
      <c r="G112" s="19"/>
    </row>
    <row r="113" spans="1:7">
      <c r="A113" s="12" t="s">
        <v>84</v>
      </c>
      <c r="B113" s="13" t="s">
        <v>85</v>
      </c>
      <c r="C113" s="34">
        <v>18500</v>
      </c>
      <c r="D113" s="34">
        <v>12792.89</v>
      </c>
      <c r="E113" s="38">
        <f t="shared" si="21"/>
        <v>2.7634074779957331E-3</v>
      </c>
      <c r="F113" s="38">
        <f t="shared" si="21"/>
        <v>1.9183324617138848E-3</v>
      </c>
      <c r="G113" s="19"/>
    </row>
    <row r="114" spans="1:7">
      <c r="A114" s="12" t="s">
        <v>86</v>
      </c>
      <c r="B114" s="13" t="s">
        <v>87</v>
      </c>
      <c r="C114" s="34">
        <v>5000</v>
      </c>
      <c r="D114" s="34">
        <v>4284.74</v>
      </c>
      <c r="E114" s="38">
        <f t="shared" si="21"/>
        <v>7.4686688594479268E-4</v>
      </c>
      <c r="F114" s="38">
        <f t="shared" si="21"/>
        <v>6.42509693431582E-4</v>
      </c>
      <c r="G114" s="19"/>
    </row>
    <row r="115" spans="1:7" s="25" customFormat="1">
      <c r="A115" s="28" t="s">
        <v>406</v>
      </c>
      <c r="B115" s="26"/>
      <c r="C115" s="27"/>
      <c r="D115" s="27"/>
      <c r="E115" s="27"/>
      <c r="F115" s="27"/>
      <c r="G115" s="26"/>
    </row>
    <row r="116" spans="1:7">
      <c r="A116" s="12" t="s">
        <v>88</v>
      </c>
      <c r="B116" s="13" t="s">
        <v>89</v>
      </c>
      <c r="C116" s="34">
        <v>6500</v>
      </c>
      <c r="D116" s="34">
        <v>6753.04</v>
      </c>
      <c r="E116" s="38">
        <f t="shared" ref="E116:F118" si="22">C116/C$427</f>
        <v>9.7092695172823051E-4</v>
      </c>
      <c r="F116" s="38">
        <f t="shared" si="22"/>
        <v>1.0126387272346071E-3</v>
      </c>
      <c r="G116" s="19"/>
    </row>
    <row r="117" spans="1:7">
      <c r="A117" s="12" t="s">
        <v>90</v>
      </c>
      <c r="B117" s="13" t="s">
        <v>91</v>
      </c>
      <c r="C117" s="34">
        <v>60000</v>
      </c>
      <c r="D117" s="34">
        <v>47470.8</v>
      </c>
      <c r="E117" s="38">
        <f t="shared" si="22"/>
        <v>8.962402631337513E-3</v>
      </c>
      <c r="F117" s="38">
        <f t="shared" si="22"/>
        <v>7.1183897167510623E-3</v>
      </c>
      <c r="G117" s="19"/>
    </row>
    <row r="118" spans="1:7">
      <c r="A118" s="12" t="s">
        <v>92</v>
      </c>
      <c r="B118" s="13" t="s">
        <v>93</v>
      </c>
      <c r="C118" s="34">
        <v>5000</v>
      </c>
      <c r="D118" s="34">
        <v>5945.13</v>
      </c>
      <c r="E118" s="38">
        <f t="shared" si="22"/>
        <v>7.4686688594479268E-4</v>
      </c>
      <c r="F118" s="38">
        <f t="shared" si="22"/>
        <v>8.9149018463451719E-4</v>
      </c>
      <c r="G118" s="19"/>
    </row>
    <row r="119" spans="1:7" s="25" customFormat="1">
      <c r="A119" s="28" t="s">
        <v>431</v>
      </c>
      <c r="B119" s="26"/>
      <c r="C119" s="27"/>
      <c r="D119" s="27"/>
      <c r="E119" s="27"/>
      <c r="F119" s="27"/>
      <c r="G119" s="26"/>
    </row>
    <row r="120" spans="1:7">
      <c r="A120" s="12" t="s">
        <v>94</v>
      </c>
      <c r="B120" s="13" t="s">
        <v>95</v>
      </c>
      <c r="C120" s="34">
        <v>3400</v>
      </c>
      <c r="D120" s="34">
        <v>3532.35</v>
      </c>
      <c r="E120" s="38">
        <f t="shared" ref="E120:F123" si="23">C120/C$427</f>
        <v>5.0786948244245901E-4</v>
      </c>
      <c r="F120" s="38">
        <f t="shared" si="23"/>
        <v>5.2968654237901217E-4</v>
      </c>
      <c r="G120" s="19"/>
    </row>
    <row r="121" spans="1:7">
      <c r="A121" s="12" t="s">
        <v>96</v>
      </c>
      <c r="B121" s="13" t="s">
        <v>97</v>
      </c>
      <c r="C121" s="34">
        <v>26000</v>
      </c>
      <c r="D121" s="34">
        <v>23702.61</v>
      </c>
      <c r="E121" s="38">
        <f t="shared" si="23"/>
        <v>3.883707806912922E-3</v>
      </c>
      <c r="F121" s="38">
        <f t="shared" si="23"/>
        <v>3.5542778989223036E-3</v>
      </c>
      <c r="G121" s="33"/>
    </row>
    <row r="122" spans="1:7">
      <c r="A122" s="12" t="s">
        <v>98</v>
      </c>
      <c r="B122" s="13" t="s">
        <v>99</v>
      </c>
      <c r="C122" s="34">
        <v>4200</v>
      </c>
      <c r="D122" s="34">
        <v>3268.74</v>
      </c>
      <c r="E122" s="38">
        <f t="shared" si="23"/>
        <v>6.2736818419362585E-4</v>
      </c>
      <c r="F122" s="38">
        <f t="shared" si="23"/>
        <v>4.9015742736024806E-4</v>
      </c>
      <c r="G122" s="19"/>
    </row>
    <row r="123" spans="1:7">
      <c r="A123" s="12" t="s">
        <v>101</v>
      </c>
      <c r="B123" s="13" t="s">
        <v>102</v>
      </c>
      <c r="C123" s="34">
        <v>700</v>
      </c>
      <c r="D123" s="34">
        <v>0</v>
      </c>
      <c r="E123" s="38">
        <f t="shared" si="23"/>
        <v>1.0456136403227098E-4</v>
      </c>
      <c r="F123" s="38">
        <f t="shared" si="23"/>
        <v>0</v>
      </c>
      <c r="G123" s="19"/>
    </row>
    <row r="124" spans="1:7" s="25" customFormat="1">
      <c r="A124" s="28" t="s">
        <v>432</v>
      </c>
      <c r="B124" s="26"/>
      <c r="C124" s="27"/>
      <c r="D124" s="27"/>
      <c r="E124" s="27"/>
      <c r="F124" s="27"/>
      <c r="G124" s="26"/>
    </row>
    <row r="125" spans="1:7">
      <c r="A125" s="12" t="s">
        <v>103</v>
      </c>
      <c r="B125" s="13" t="s">
        <v>104</v>
      </c>
      <c r="C125" s="34">
        <v>5700</v>
      </c>
      <c r="D125" s="34">
        <v>5921.9</v>
      </c>
      <c r="E125" s="38">
        <f t="shared" ref="E125:E131" si="24">C125/C$427</f>
        <v>8.5142824997706367E-4</v>
      </c>
      <c r="F125" s="38">
        <f t="shared" ref="F125:F131" si="25">D125/D$427</f>
        <v>8.880067760313311E-4</v>
      </c>
      <c r="G125" s="19"/>
    </row>
    <row r="126" spans="1:7">
      <c r="A126" s="12" t="s">
        <v>105</v>
      </c>
      <c r="B126" s="13" t="s">
        <v>106</v>
      </c>
      <c r="C126" s="34">
        <v>40000</v>
      </c>
      <c r="D126" s="34">
        <v>30859.87</v>
      </c>
      <c r="E126" s="38">
        <f t="shared" si="24"/>
        <v>5.9749350875583414E-3</v>
      </c>
      <c r="F126" s="38">
        <f t="shared" si="25"/>
        <v>4.6275306350066691E-3</v>
      </c>
      <c r="G126" s="33"/>
    </row>
    <row r="127" spans="1:7">
      <c r="A127" s="12" t="s">
        <v>107</v>
      </c>
      <c r="B127" s="13" t="s">
        <v>108</v>
      </c>
      <c r="C127" s="34">
        <v>3000</v>
      </c>
      <c r="D127" s="34">
        <v>5145.1299999999992</v>
      </c>
      <c r="E127" s="38">
        <f t="shared" si="24"/>
        <v>4.481201315668756E-4</v>
      </c>
      <c r="F127" s="38">
        <f t="shared" si="25"/>
        <v>7.7152777040512027E-4</v>
      </c>
      <c r="G127" s="19"/>
    </row>
    <row r="128" spans="1:7" hidden="1">
      <c r="A128" s="12" t="s">
        <v>109</v>
      </c>
      <c r="B128" s="13" t="s">
        <v>110</v>
      </c>
      <c r="C128" s="34">
        <v>0</v>
      </c>
      <c r="D128" s="34">
        <v>0</v>
      </c>
      <c r="E128" s="38">
        <f t="shared" si="24"/>
        <v>0</v>
      </c>
      <c r="F128" s="38">
        <f t="shared" si="25"/>
        <v>0</v>
      </c>
      <c r="G128" s="19"/>
    </row>
    <row r="129" spans="1:7" hidden="1">
      <c r="A129" s="12" t="s">
        <v>111</v>
      </c>
      <c r="B129" s="13" t="s">
        <v>112</v>
      </c>
      <c r="C129" s="34"/>
      <c r="D129" s="34">
        <v>0</v>
      </c>
      <c r="E129" s="38">
        <f t="shared" si="24"/>
        <v>0</v>
      </c>
      <c r="F129" s="38">
        <f t="shared" si="25"/>
        <v>0</v>
      </c>
      <c r="G129" s="19"/>
    </row>
    <row r="130" spans="1:7" hidden="1">
      <c r="A130" s="12" t="s">
        <v>113</v>
      </c>
      <c r="B130" s="13" t="s">
        <v>114</v>
      </c>
      <c r="C130" s="34"/>
      <c r="D130" s="34">
        <v>0</v>
      </c>
      <c r="E130" s="38">
        <f t="shared" si="24"/>
        <v>0</v>
      </c>
      <c r="F130" s="38">
        <f t="shared" si="25"/>
        <v>0</v>
      </c>
      <c r="G130" s="19"/>
    </row>
    <row r="131" spans="1:7" ht="17.45" customHeight="1">
      <c r="A131" s="12" t="s">
        <v>115</v>
      </c>
      <c r="B131" s="13" t="s">
        <v>116</v>
      </c>
      <c r="C131" s="34">
        <v>350</v>
      </c>
      <c r="D131" s="34">
        <v>297.92</v>
      </c>
      <c r="E131" s="38">
        <f t="shared" si="24"/>
        <v>5.228068201613549E-5</v>
      </c>
      <c r="F131" s="38">
        <f t="shared" si="25"/>
        <v>4.4674003059027369E-5</v>
      </c>
      <c r="G131" s="19"/>
    </row>
    <row r="132" spans="1:7" s="25" customFormat="1">
      <c r="A132" s="28" t="s">
        <v>433</v>
      </c>
      <c r="B132" s="26"/>
      <c r="C132" s="27"/>
      <c r="D132" s="27"/>
      <c r="E132" s="27"/>
      <c r="F132" s="27"/>
      <c r="G132" s="26"/>
    </row>
    <row r="133" spans="1:7">
      <c r="A133" s="12" t="s">
        <v>202</v>
      </c>
      <c r="B133" s="13" t="s">
        <v>203</v>
      </c>
      <c r="C133" s="34">
        <v>8000</v>
      </c>
      <c r="D133" s="34">
        <v>14878.328</v>
      </c>
      <c r="E133" s="38">
        <f t="shared" ref="E133:E148" si="26">C133/C$427</f>
        <v>1.1949870175116683E-3</v>
      </c>
      <c r="F133" s="38">
        <f t="shared" ref="F133:F148" si="27">D133/D$427</f>
        <v>2.2310501832210408E-3</v>
      </c>
      <c r="G133" s="19"/>
    </row>
    <row r="134" spans="1:7">
      <c r="A134" s="12" t="s">
        <v>204</v>
      </c>
      <c r="B134" s="13" t="s">
        <v>205</v>
      </c>
      <c r="C134" s="34">
        <v>32000</v>
      </c>
      <c r="D134" s="34">
        <v>31566.73</v>
      </c>
      <c r="E134" s="38">
        <f t="shared" si="26"/>
        <v>4.7799480700466733E-3</v>
      </c>
      <c r="F134" s="38">
        <f t="shared" si="27"/>
        <v>4.7335264251594086E-3</v>
      </c>
      <c r="G134" s="19"/>
    </row>
    <row r="135" spans="1:7">
      <c r="A135" s="12" t="s">
        <v>206</v>
      </c>
      <c r="B135" s="13" t="s">
        <v>207</v>
      </c>
      <c r="C135" s="34">
        <v>4000</v>
      </c>
      <c r="D135" s="34">
        <v>5466.31</v>
      </c>
      <c r="E135" s="38">
        <f t="shared" si="26"/>
        <v>5.9749350875583417E-4</v>
      </c>
      <c r="F135" s="38">
        <f t="shared" si="27"/>
        <v>8.196896806578676E-4</v>
      </c>
      <c r="G135" s="19"/>
    </row>
    <row r="136" spans="1:7">
      <c r="A136" s="12" t="s">
        <v>208</v>
      </c>
      <c r="B136" s="13" t="s">
        <v>209</v>
      </c>
      <c r="C136" s="34">
        <v>3000</v>
      </c>
      <c r="D136" s="34">
        <v>2739.81</v>
      </c>
      <c r="E136" s="38">
        <f t="shared" si="26"/>
        <v>4.481201315668756E-4</v>
      </c>
      <c r="F136" s="38">
        <f t="shared" si="27"/>
        <v>4.1084277766230453E-4</v>
      </c>
      <c r="G136" s="19"/>
    </row>
    <row r="137" spans="1:7">
      <c r="A137" s="12" t="s">
        <v>210</v>
      </c>
      <c r="B137" s="13" t="s">
        <v>211</v>
      </c>
      <c r="C137" s="34">
        <v>500</v>
      </c>
      <c r="D137" s="34">
        <v>0</v>
      </c>
      <c r="E137" s="38">
        <f t="shared" si="26"/>
        <v>7.4686688594479271E-5</v>
      </c>
      <c r="F137" s="38">
        <f t="shared" si="27"/>
        <v>0</v>
      </c>
      <c r="G137" s="19"/>
    </row>
    <row r="138" spans="1:7">
      <c r="A138" s="12" t="s">
        <v>212</v>
      </c>
      <c r="B138" s="13" t="s">
        <v>213</v>
      </c>
      <c r="C138" s="34">
        <v>3000</v>
      </c>
      <c r="D138" s="34">
        <v>9243.99</v>
      </c>
      <c r="E138" s="38">
        <f t="shared" si="26"/>
        <v>4.481201315668756E-4</v>
      </c>
      <c r="F138" s="38">
        <f t="shared" si="27"/>
        <v>1.386164196890502E-3</v>
      </c>
      <c r="G138" s="19"/>
    </row>
    <row r="139" spans="1:7">
      <c r="A139" s="12" t="s">
        <v>214</v>
      </c>
      <c r="B139" s="13" t="s">
        <v>215</v>
      </c>
      <c r="C139" s="34">
        <v>4000</v>
      </c>
      <c r="D139" s="34">
        <v>3500</v>
      </c>
      <c r="E139" s="38">
        <f t="shared" si="26"/>
        <v>5.9749350875583417E-4</v>
      </c>
      <c r="F139" s="38">
        <f t="shared" si="27"/>
        <v>5.2483556225361094E-4</v>
      </c>
      <c r="G139" s="19"/>
    </row>
    <row r="140" spans="1:7">
      <c r="A140" s="12" t="s">
        <v>216</v>
      </c>
      <c r="B140" s="13" t="s">
        <v>217</v>
      </c>
      <c r="C140" s="34">
        <v>3000</v>
      </c>
      <c r="D140" s="34">
        <v>4000</v>
      </c>
      <c r="E140" s="38">
        <f t="shared" si="26"/>
        <v>4.481201315668756E-4</v>
      </c>
      <c r="F140" s="38">
        <f t="shared" si="27"/>
        <v>5.9981207114698394E-4</v>
      </c>
      <c r="G140" s="19"/>
    </row>
    <row r="141" spans="1:7">
      <c r="A141" s="12" t="s">
        <v>218</v>
      </c>
      <c r="B141" s="13" t="s">
        <v>219</v>
      </c>
      <c r="C141" s="34">
        <v>4000</v>
      </c>
      <c r="D141" s="34">
        <v>1859.25</v>
      </c>
      <c r="E141" s="38">
        <f t="shared" si="26"/>
        <v>5.9749350875583417E-4</v>
      </c>
      <c r="F141" s="38">
        <f t="shared" si="27"/>
        <v>2.7880014832000748E-4</v>
      </c>
      <c r="G141" s="19"/>
    </row>
    <row r="142" spans="1:7">
      <c r="A142" s="12" t="s">
        <v>220</v>
      </c>
      <c r="B142" s="13" t="s">
        <v>221</v>
      </c>
      <c r="C142" s="34">
        <v>600</v>
      </c>
      <c r="D142" s="34">
        <v>0</v>
      </c>
      <c r="E142" s="38">
        <f t="shared" si="26"/>
        <v>8.9624026313375125E-5</v>
      </c>
      <c r="F142" s="38">
        <f t="shared" si="27"/>
        <v>0</v>
      </c>
      <c r="G142" s="19"/>
    </row>
    <row r="143" spans="1:7">
      <c r="A143" s="12" t="s">
        <v>222</v>
      </c>
      <c r="B143" s="13" t="s">
        <v>223</v>
      </c>
      <c r="C143" s="34">
        <v>5800</v>
      </c>
      <c r="D143" s="34">
        <v>5419</v>
      </c>
      <c r="E143" s="38">
        <f t="shared" si="26"/>
        <v>8.6636558769595951E-4</v>
      </c>
      <c r="F143" s="38">
        <f t="shared" si="27"/>
        <v>8.1259540338637654E-4</v>
      </c>
      <c r="G143" s="19"/>
    </row>
    <row r="144" spans="1:7">
      <c r="A144" s="12" t="s">
        <v>224</v>
      </c>
      <c r="B144" s="13" t="s">
        <v>225</v>
      </c>
      <c r="C144" s="34">
        <v>19000</v>
      </c>
      <c r="D144" s="34">
        <v>18613.419999999998</v>
      </c>
      <c r="E144" s="38">
        <f t="shared" si="26"/>
        <v>2.8380941665902123E-3</v>
      </c>
      <c r="F144" s="38">
        <f t="shared" si="27"/>
        <v>2.7911385003321736E-3</v>
      </c>
      <c r="G144" s="19"/>
    </row>
    <row r="145" spans="1:7" hidden="1">
      <c r="A145" s="12" t="s">
        <v>226</v>
      </c>
      <c r="B145" s="13" t="s">
        <v>227</v>
      </c>
      <c r="C145" s="34">
        <v>0</v>
      </c>
      <c r="D145" s="34">
        <v>0</v>
      </c>
      <c r="E145" s="38">
        <f t="shared" si="26"/>
        <v>0</v>
      </c>
      <c r="F145" s="38">
        <f t="shared" si="27"/>
        <v>0</v>
      </c>
      <c r="G145" s="19"/>
    </row>
    <row r="146" spans="1:7">
      <c r="A146" s="12" t="s">
        <v>228</v>
      </c>
      <c r="B146" s="13" t="s">
        <v>229</v>
      </c>
      <c r="C146" s="34">
        <v>3000</v>
      </c>
      <c r="D146" s="34">
        <v>5054.05</v>
      </c>
      <c r="E146" s="38">
        <f t="shared" si="26"/>
        <v>4.481201315668756E-4</v>
      </c>
      <c r="F146" s="38">
        <f t="shared" si="27"/>
        <v>7.5787004954510359E-4</v>
      </c>
      <c r="G146" s="19"/>
    </row>
    <row r="147" spans="1:7" hidden="1">
      <c r="A147" s="12" t="s">
        <v>230</v>
      </c>
      <c r="B147" s="13" t="s">
        <v>231</v>
      </c>
      <c r="C147" s="34">
        <v>0</v>
      </c>
      <c r="D147" s="34">
        <v>0</v>
      </c>
      <c r="E147" s="38">
        <f t="shared" si="26"/>
        <v>0</v>
      </c>
      <c r="F147" s="38">
        <f t="shared" si="27"/>
        <v>0</v>
      </c>
      <c r="G147" s="19"/>
    </row>
    <row r="148" spans="1:7">
      <c r="A148" s="12" t="s">
        <v>232</v>
      </c>
      <c r="B148" s="13" t="s">
        <v>233</v>
      </c>
      <c r="C148" s="34">
        <v>1000</v>
      </c>
      <c r="D148" s="34">
        <v>0</v>
      </c>
      <c r="E148" s="38">
        <f t="shared" si="26"/>
        <v>1.4937337718895854E-4</v>
      </c>
      <c r="F148" s="38">
        <f t="shared" si="27"/>
        <v>0</v>
      </c>
      <c r="G148" s="19"/>
    </row>
    <row r="149" spans="1:7" s="25" customFormat="1">
      <c r="A149" s="28" t="s">
        <v>405</v>
      </c>
      <c r="B149" s="26"/>
      <c r="C149" s="27"/>
      <c r="D149" s="27"/>
      <c r="E149" s="27"/>
      <c r="F149" s="27"/>
      <c r="G149" s="26"/>
    </row>
    <row r="150" spans="1:7">
      <c r="A150" s="12" t="s">
        <v>234</v>
      </c>
      <c r="B150" s="13" t="s">
        <v>235</v>
      </c>
      <c r="C150" s="34">
        <v>65000</v>
      </c>
      <c r="D150" s="34">
        <v>60960.109999999993</v>
      </c>
      <c r="E150" s="38">
        <f>C150/C$427</f>
        <v>9.7092695172823051E-3</v>
      </c>
      <c r="F150" s="38">
        <f>D150/D$427</f>
        <v>9.1411524591119911E-3</v>
      </c>
      <c r="G150" s="19"/>
    </row>
    <row r="151" spans="1:7" s="25" customFormat="1">
      <c r="A151" s="28" t="s">
        <v>403</v>
      </c>
      <c r="B151" s="26"/>
      <c r="C151" s="27"/>
      <c r="D151" s="27"/>
      <c r="E151" s="27"/>
      <c r="F151" s="27"/>
      <c r="G151" s="26"/>
    </row>
    <row r="152" spans="1:7">
      <c r="A152" s="12" t="s">
        <v>236</v>
      </c>
      <c r="B152" s="13" t="s">
        <v>237</v>
      </c>
      <c r="C152" s="34">
        <v>6000</v>
      </c>
      <c r="D152" s="34">
        <v>13680.165999999999</v>
      </c>
      <c r="E152" s="38">
        <f t="shared" ref="E152:E165" si="28">C152/C$427</f>
        <v>8.962402631337512E-4</v>
      </c>
      <c r="F152" s="38">
        <f t="shared" ref="F152:F165" si="29">D152/D$427</f>
        <v>2.0513821755236378E-3</v>
      </c>
      <c r="G152" s="19"/>
    </row>
    <row r="153" spans="1:7">
      <c r="A153" s="12" t="s">
        <v>238</v>
      </c>
      <c r="B153" s="13" t="s">
        <v>239</v>
      </c>
      <c r="C153" s="34">
        <v>15000</v>
      </c>
      <c r="D153" s="34">
        <v>15255.14</v>
      </c>
      <c r="E153" s="38">
        <f t="shared" si="28"/>
        <v>2.2406006578343783E-3</v>
      </c>
      <c r="F153" s="38">
        <f t="shared" si="29"/>
        <v>2.2875542797593002E-3</v>
      </c>
      <c r="G153" s="19"/>
    </row>
    <row r="154" spans="1:7">
      <c r="A154" s="12" t="s">
        <v>240</v>
      </c>
      <c r="B154" s="13" t="s">
        <v>241</v>
      </c>
      <c r="C154" s="34">
        <v>4000</v>
      </c>
      <c r="D154" s="34">
        <v>1524.2</v>
      </c>
      <c r="E154" s="38">
        <f t="shared" si="28"/>
        <v>5.9749350875583417E-4</v>
      </c>
      <c r="F154" s="38">
        <f t="shared" si="29"/>
        <v>2.2855838971055825E-4</v>
      </c>
      <c r="G154" s="19"/>
    </row>
    <row r="155" spans="1:7">
      <c r="A155" s="12" t="s">
        <v>242</v>
      </c>
      <c r="B155" s="13" t="s">
        <v>243</v>
      </c>
      <c r="C155" s="34">
        <v>2000</v>
      </c>
      <c r="D155" s="34">
        <v>1043.8699999999999</v>
      </c>
      <c r="E155" s="38">
        <f t="shared" si="28"/>
        <v>2.9874675437791708E-4</v>
      </c>
      <c r="F155" s="38">
        <f t="shared" si="29"/>
        <v>1.5653145667705051E-4</v>
      </c>
      <c r="G155" s="19"/>
    </row>
    <row r="156" spans="1:7">
      <c r="A156" s="12" t="s">
        <v>244</v>
      </c>
      <c r="B156" s="13" t="s">
        <v>245</v>
      </c>
      <c r="C156" s="34">
        <v>800</v>
      </c>
      <c r="D156" s="34">
        <v>520.98</v>
      </c>
      <c r="E156" s="38">
        <f t="shared" si="28"/>
        <v>1.1949870175116683E-4</v>
      </c>
      <c r="F156" s="38">
        <f t="shared" si="29"/>
        <v>7.8122523206538934E-5</v>
      </c>
      <c r="G156" s="19"/>
    </row>
    <row r="157" spans="1:7">
      <c r="A157" s="12" t="s">
        <v>246</v>
      </c>
      <c r="B157" s="13" t="s">
        <v>247</v>
      </c>
      <c r="C157" s="34">
        <v>3000</v>
      </c>
      <c r="D157" s="34">
        <v>4018.74</v>
      </c>
      <c r="E157" s="38">
        <f t="shared" si="28"/>
        <v>4.481201315668756E-4</v>
      </c>
      <c r="F157" s="38">
        <f t="shared" si="29"/>
        <v>6.0262219070030757E-4</v>
      </c>
      <c r="G157" s="19"/>
    </row>
    <row r="158" spans="1:7">
      <c r="A158" s="12" t="s">
        <v>248</v>
      </c>
      <c r="B158" s="13" t="s">
        <v>249</v>
      </c>
      <c r="C158" s="34">
        <v>3500</v>
      </c>
      <c r="D158" s="34">
        <v>1173.8599999999999</v>
      </c>
      <c r="E158" s="38">
        <f t="shared" si="28"/>
        <v>5.2280682016135486E-4</v>
      </c>
      <c r="F158" s="38">
        <f t="shared" si="29"/>
        <v>1.7602384945914965E-4</v>
      </c>
      <c r="G158" s="19"/>
    </row>
    <row r="159" spans="1:7">
      <c r="A159" s="12" t="s">
        <v>250</v>
      </c>
      <c r="B159" s="13" t="s">
        <v>251</v>
      </c>
      <c r="C159" s="34">
        <v>2000</v>
      </c>
      <c r="D159" s="34">
        <v>845</v>
      </c>
      <c r="E159" s="38">
        <f t="shared" si="28"/>
        <v>2.9874675437791708E-4</v>
      </c>
      <c r="F159" s="38">
        <f t="shared" si="29"/>
        <v>1.2671030002980036E-4</v>
      </c>
      <c r="G159" s="19"/>
    </row>
    <row r="160" spans="1:7">
      <c r="A160" s="12" t="s">
        <v>252</v>
      </c>
      <c r="B160" s="13" t="s">
        <v>253</v>
      </c>
      <c r="C160" s="34">
        <v>2000</v>
      </c>
      <c r="D160" s="34">
        <v>310.58</v>
      </c>
      <c r="E160" s="38">
        <f t="shared" si="28"/>
        <v>2.9874675437791708E-4</v>
      </c>
      <c r="F160" s="38">
        <f t="shared" si="29"/>
        <v>4.6572408264207571E-5</v>
      </c>
      <c r="G160" s="19"/>
    </row>
    <row r="161" spans="1:7">
      <c r="A161" s="12" t="s">
        <v>254</v>
      </c>
      <c r="B161" s="13" t="s">
        <v>255</v>
      </c>
      <c r="C161" s="34">
        <v>600</v>
      </c>
      <c r="D161" s="34">
        <v>0</v>
      </c>
      <c r="E161" s="38">
        <f t="shared" si="28"/>
        <v>8.9624026313375125E-5</v>
      </c>
      <c r="F161" s="38">
        <f t="shared" si="29"/>
        <v>0</v>
      </c>
      <c r="G161" s="19"/>
    </row>
    <row r="162" spans="1:7">
      <c r="A162" s="12" t="s">
        <v>256</v>
      </c>
      <c r="B162" s="13" t="s">
        <v>257</v>
      </c>
      <c r="C162" s="34">
        <v>1600</v>
      </c>
      <c r="D162" s="34">
        <v>727</v>
      </c>
      <c r="E162" s="38">
        <f t="shared" si="28"/>
        <v>2.3899740350233367E-4</v>
      </c>
      <c r="F162" s="38">
        <f t="shared" si="29"/>
        <v>1.0901584393096434E-4</v>
      </c>
      <c r="G162" s="19"/>
    </row>
    <row r="163" spans="1:7">
      <c r="A163" s="12" t="s">
        <v>258</v>
      </c>
      <c r="B163" s="13" t="s">
        <v>259</v>
      </c>
      <c r="C163" s="34">
        <v>21000</v>
      </c>
      <c r="D163" s="34">
        <v>22143.23</v>
      </c>
      <c r="E163" s="38">
        <f t="shared" si="28"/>
        <v>3.1368409209681291E-3</v>
      </c>
      <c r="F163" s="38">
        <f t="shared" si="29"/>
        <v>3.3204441620460073E-3</v>
      </c>
      <c r="G163" s="19"/>
    </row>
    <row r="164" spans="1:7">
      <c r="A164" s="12" t="s">
        <v>260</v>
      </c>
      <c r="B164" s="13" t="s">
        <v>261</v>
      </c>
      <c r="C164" s="34">
        <v>5500</v>
      </c>
      <c r="D164" s="34">
        <v>5304.77</v>
      </c>
      <c r="E164" s="38">
        <f t="shared" si="28"/>
        <v>8.2155357453927199E-4</v>
      </c>
      <c r="F164" s="38">
        <f t="shared" si="29"/>
        <v>7.9546627016459663E-4</v>
      </c>
      <c r="G164" s="19"/>
    </row>
    <row r="165" spans="1:7">
      <c r="A165" s="12" t="s">
        <v>262</v>
      </c>
      <c r="B165" s="13" t="s">
        <v>263</v>
      </c>
      <c r="C165" s="34">
        <v>500</v>
      </c>
      <c r="D165" s="34">
        <v>0</v>
      </c>
      <c r="E165" s="38">
        <f t="shared" si="28"/>
        <v>7.4686688594479271E-5</v>
      </c>
      <c r="F165" s="38">
        <f t="shared" si="29"/>
        <v>0</v>
      </c>
      <c r="G165" s="19"/>
    </row>
    <row r="166" spans="1:7" s="25" customFormat="1">
      <c r="A166" s="28" t="s">
        <v>404</v>
      </c>
      <c r="B166" s="26"/>
      <c r="C166" s="27"/>
      <c r="D166" s="27"/>
      <c r="E166" s="27"/>
      <c r="F166" s="27"/>
      <c r="G166" s="26"/>
    </row>
    <row r="167" spans="1:7">
      <c r="A167" s="12" t="s">
        <v>264</v>
      </c>
      <c r="B167" s="13" t="s">
        <v>265</v>
      </c>
      <c r="C167" s="34">
        <v>50000</v>
      </c>
      <c r="D167" s="34">
        <v>53353.9</v>
      </c>
      <c r="E167" s="38">
        <f>C167/C$427</f>
        <v>7.4686688594479272E-3</v>
      </c>
      <c r="F167" s="38">
        <f>D167/D$427</f>
        <v>8.000578315692267E-3</v>
      </c>
      <c r="G167" s="19"/>
    </row>
    <row r="168" spans="1:7" s="25" customFormat="1">
      <c r="A168" s="28" t="s">
        <v>434</v>
      </c>
      <c r="B168" s="26"/>
      <c r="C168" s="27"/>
      <c r="D168" s="27"/>
      <c r="E168" s="27"/>
      <c r="F168" s="27"/>
      <c r="G168" s="26"/>
    </row>
    <row r="169" spans="1:7">
      <c r="A169" s="12" t="s">
        <v>266</v>
      </c>
      <c r="B169" s="13" t="s">
        <v>267</v>
      </c>
      <c r="C169" s="34">
        <v>6000</v>
      </c>
      <c r="D169" s="34">
        <v>13993.846</v>
      </c>
      <c r="E169" s="38">
        <f t="shared" ref="E169:E182" si="30">C169/C$427</f>
        <v>8.962402631337512E-4</v>
      </c>
      <c r="F169" s="38">
        <f t="shared" ref="F169:F182" si="31">D169/D$427</f>
        <v>2.0984194381429844E-3</v>
      </c>
      <c r="G169" s="19"/>
    </row>
    <row r="170" spans="1:7">
      <c r="A170" s="12" t="s">
        <v>268</v>
      </c>
      <c r="B170" s="13" t="s">
        <v>269</v>
      </c>
      <c r="C170" s="34">
        <v>24000</v>
      </c>
      <c r="D170" s="34">
        <v>25214.48</v>
      </c>
      <c r="E170" s="38">
        <f t="shared" si="30"/>
        <v>3.5849610525350048E-3</v>
      </c>
      <c r="F170" s="38">
        <f t="shared" si="31"/>
        <v>3.780987367923551E-3</v>
      </c>
      <c r="G170" s="19"/>
    </row>
    <row r="171" spans="1:7">
      <c r="A171" s="12" t="s">
        <v>270</v>
      </c>
      <c r="B171" s="13" t="s">
        <v>271</v>
      </c>
      <c r="C171" s="34">
        <v>2000</v>
      </c>
      <c r="D171" s="34">
        <v>1359.18</v>
      </c>
      <c r="E171" s="38">
        <f t="shared" si="30"/>
        <v>2.9874675437791708E-4</v>
      </c>
      <c r="F171" s="38">
        <f t="shared" si="31"/>
        <v>2.0381314271538943E-4</v>
      </c>
      <c r="G171" s="19"/>
    </row>
    <row r="172" spans="1:7">
      <c r="A172" s="12" t="s">
        <v>272</v>
      </c>
      <c r="B172" s="13" t="s">
        <v>273</v>
      </c>
      <c r="C172" s="34">
        <v>2500</v>
      </c>
      <c r="D172" s="34">
        <v>1302.6500000000001</v>
      </c>
      <c r="E172" s="38">
        <f t="shared" si="30"/>
        <v>3.7343344297239634E-4</v>
      </c>
      <c r="F172" s="38">
        <f t="shared" si="31"/>
        <v>1.9533629861990468E-4</v>
      </c>
      <c r="G172" s="19"/>
    </row>
    <row r="173" spans="1:7">
      <c r="A173" s="12" t="s">
        <v>274</v>
      </c>
      <c r="B173" s="13" t="s">
        <v>275</v>
      </c>
      <c r="C173" s="34">
        <v>1000</v>
      </c>
      <c r="D173" s="34">
        <v>581.5</v>
      </c>
      <c r="E173" s="38">
        <f t="shared" si="30"/>
        <v>1.4937337718895854E-4</v>
      </c>
      <c r="F173" s="38">
        <f t="shared" si="31"/>
        <v>8.71976798429928E-5</v>
      </c>
      <c r="G173" s="19"/>
    </row>
    <row r="174" spans="1:7">
      <c r="A174" s="12" t="s">
        <v>276</v>
      </c>
      <c r="B174" s="13" t="s">
        <v>277</v>
      </c>
      <c r="C174" s="34">
        <v>3500</v>
      </c>
      <c r="D174" s="34">
        <v>4802.78</v>
      </c>
      <c r="E174" s="38">
        <f t="shared" si="30"/>
        <v>5.2280682016135486E-4</v>
      </c>
      <c r="F174" s="38">
        <f t="shared" si="31"/>
        <v>7.2019135476582784E-4</v>
      </c>
      <c r="G174" s="19"/>
    </row>
    <row r="175" spans="1:7">
      <c r="A175" s="12" t="s">
        <v>278</v>
      </c>
      <c r="B175" s="13" t="s">
        <v>279</v>
      </c>
      <c r="C175" s="34">
        <v>6000</v>
      </c>
      <c r="D175" s="34">
        <v>3313.66</v>
      </c>
      <c r="E175" s="38">
        <f t="shared" si="30"/>
        <v>8.962402631337512E-4</v>
      </c>
      <c r="F175" s="38">
        <f t="shared" si="31"/>
        <v>4.9689331691922869E-4</v>
      </c>
      <c r="G175" s="19"/>
    </row>
    <row r="176" spans="1:7">
      <c r="A176" s="12" t="s">
        <v>280</v>
      </c>
      <c r="B176" s="13" t="s">
        <v>281</v>
      </c>
      <c r="C176" s="34">
        <v>2900</v>
      </c>
      <c r="D176" s="34">
        <v>500</v>
      </c>
      <c r="E176" s="38">
        <f t="shared" si="30"/>
        <v>4.3318279384797976E-4</v>
      </c>
      <c r="F176" s="38">
        <f t="shared" si="31"/>
        <v>7.4976508893372993E-5</v>
      </c>
      <c r="G176" s="19"/>
    </row>
    <row r="177" spans="1:7">
      <c r="A177" s="12" t="s">
        <v>282</v>
      </c>
      <c r="B177" s="13" t="s">
        <v>283</v>
      </c>
      <c r="C177" s="34">
        <v>2000</v>
      </c>
      <c r="D177" s="34">
        <v>331.86</v>
      </c>
      <c r="E177" s="38">
        <f t="shared" si="30"/>
        <v>2.9874675437791708E-4</v>
      </c>
      <c r="F177" s="38">
        <f t="shared" si="31"/>
        <v>4.9763408482709529E-5</v>
      </c>
      <c r="G177" s="19"/>
    </row>
    <row r="178" spans="1:7">
      <c r="A178" s="12" t="s">
        <v>284</v>
      </c>
      <c r="B178" s="13" t="s">
        <v>285</v>
      </c>
      <c r="C178" s="34">
        <v>500</v>
      </c>
      <c r="D178" s="34">
        <v>0</v>
      </c>
      <c r="E178" s="38">
        <f t="shared" si="30"/>
        <v>7.4686688594479271E-5</v>
      </c>
      <c r="F178" s="38">
        <f t="shared" si="31"/>
        <v>0</v>
      </c>
      <c r="G178" s="19"/>
    </row>
    <row r="179" spans="1:7">
      <c r="A179" s="12" t="s">
        <v>286</v>
      </c>
      <c r="B179" s="13" t="s">
        <v>287</v>
      </c>
      <c r="C179" s="34">
        <v>700</v>
      </c>
      <c r="D179" s="34">
        <v>719.79</v>
      </c>
      <c r="E179" s="38">
        <f t="shared" si="30"/>
        <v>1.0456136403227098E-4</v>
      </c>
      <c r="F179" s="38">
        <f t="shared" si="31"/>
        <v>1.079346826727219E-4</v>
      </c>
      <c r="G179" s="19"/>
    </row>
    <row r="180" spans="1:7">
      <c r="A180" s="12" t="s">
        <v>288</v>
      </c>
      <c r="B180" s="13" t="s">
        <v>289</v>
      </c>
      <c r="C180" s="34">
        <v>16200</v>
      </c>
      <c r="D180" s="34">
        <v>15700.16</v>
      </c>
      <c r="E180" s="38">
        <f t="shared" si="30"/>
        <v>2.4198487104611283E-3</v>
      </c>
      <c r="F180" s="38">
        <f t="shared" si="31"/>
        <v>2.3542863717347581E-3</v>
      </c>
      <c r="G180" s="19"/>
    </row>
    <row r="181" spans="1:7">
      <c r="A181" s="12" t="s">
        <v>290</v>
      </c>
      <c r="B181" s="13" t="s">
        <v>291</v>
      </c>
      <c r="C181" s="34">
        <v>3000</v>
      </c>
      <c r="D181" s="34">
        <v>2249.9299999999998</v>
      </c>
      <c r="E181" s="38">
        <f t="shared" si="30"/>
        <v>4.481201315668756E-4</v>
      </c>
      <c r="F181" s="38">
        <f t="shared" si="31"/>
        <v>3.3738379330893337E-4</v>
      </c>
      <c r="G181" s="19"/>
    </row>
    <row r="182" spans="1:7">
      <c r="A182" s="12" t="s">
        <v>292</v>
      </c>
      <c r="B182" s="13" t="s">
        <v>293</v>
      </c>
      <c r="C182" s="34">
        <v>0</v>
      </c>
      <c r="D182" s="34">
        <v>925.21</v>
      </c>
      <c r="E182" s="38">
        <f t="shared" si="30"/>
        <v>0</v>
      </c>
      <c r="F182" s="38">
        <f t="shared" si="31"/>
        <v>1.3873803158647526E-4</v>
      </c>
      <c r="G182" s="19"/>
    </row>
    <row r="183" spans="1:7" s="25" customFormat="1">
      <c r="A183" s="28" t="s">
        <v>435</v>
      </c>
      <c r="B183" s="26"/>
      <c r="C183" s="27"/>
      <c r="D183" s="27"/>
      <c r="E183" s="27"/>
      <c r="F183" s="27"/>
      <c r="G183" s="26"/>
    </row>
    <row r="184" spans="1:7">
      <c r="A184" s="12" t="s">
        <v>294</v>
      </c>
      <c r="B184" s="13" t="s">
        <v>295</v>
      </c>
      <c r="C184" s="34">
        <v>52000</v>
      </c>
      <c r="D184" s="34">
        <v>50629.04</v>
      </c>
      <c r="E184" s="38">
        <f>C184/C$427</f>
        <v>7.7674156138258441E-3</v>
      </c>
      <c r="F184" s="38">
        <f>D184/D$427</f>
        <v>7.5919773356458746E-3</v>
      </c>
      <c r="G184" s="19"/>
    </row>
    <row r="185" spans="1:7">
      <c r="A185" s="12" t="s">
        <v>296</v>
      </c>
      <c r="B185" s="13" t="s">
        <v>297</v>
      </c>
      <c r="C185" s="34">
        <v>18000</v>
      </c>
      <c r="D185" s="34">
        <v>0</v>
      </c>
      <c r="E185" s="38">
        <f>C185/C$427</f>
        <v>2.6887207894012539E-3</v>
      </c>
      <c r="F185" s="38">
        <f>D185/D$427</f>
        <v>0</v>
      </c>
      <c r="G185" s="19"/>
    </row>
    <row r="186" spans="1:7" hidden="1">
      <c r="A186" s="12" t="s">
        <v>298</v>
      </c>
      <c r="B186" s="13" t="s">
        <v>299</v>
      </c>
      <c r="C186" s="34">
        <v>0</v>
      </c>
      <c r="D186" s="34">
        <v>0</v>
      </c>
      <c r="E186" s="8" t="e">
        <f>#REF!-C186</f>
        <v>#REF!</v>
      </c>
      <c r="F186" s="8">
        <f>D186-C186</f>
        <v>0</v>
      </c>
      <c r="G186" s="19"/>
    </row>
    <row r="187" spans="1:7" hidden="1">
      <c r="A187" s="12" t="s">
        <v>300</v>
      </c>
      <c r="B187" s="13" t="s">
        <v>301</v>
      </c>
      <c r="C187" s="34">
        <v>0</v>
      </c>
      <c r="D187" s="34">
        <v>0</v>
      </c>
      <c r="E187" s="8" t="e">
        <f>#REF!-C187</f>
        <v>#REF!</v>
      </c>
      <c r="F187" s="8">
        <f>D187-C187</f>
        <v>0</v>
      </c>
      <c r="G187" s="19"/>
    </row>
    <row r="188" spans="1:7" hidden="1">
      <c r="A188" s="12" t="s">
        <v>302</v>
      </c>
      <c r="B188" s="13" t="s">
        <v>303</v>
      </c>
      <c r="C188" s="34">
        <v>0</v>
      </c>
      <c r="D188" s="34">
        <v>0</v>
      </c>
      <c r="E188" s="8" t="e">
        <f>#REF!-C188</f>
        <v>#REF!</v>
      </c>
      <c r="F188" s="8">
        <f>D188-C188</f>
        <v>0</v>
      </c>
      <c r="G188" s="19"/>
    </row>
    <row r="189" spans="1:7" s="25" customFormat="1">
      <c r="A189" s="28" t="s">
        <v>436</v>
      </c>
      <c r="B189" s="26"/>
      <c r="C189" s="27"/>
      <c r="D189" s="27"/>
      <c r="E189" s="27"/>
      <c r="F189" s="27"/>
      <c r="G189" s="26"/>
    </row>
    <row r="190" spans="1:7">
      <c r="A190" s="12" t="s">
        <v>304</v>
      </c>
      <c r="B190" s="13" t="s">
        <v>305</v>
      </c>
      <c r="C190" s="34">
        <v>32000</v>
      </c>
      <c r="D190" s="34">
        <v>20443.259999999998</v>
      </c>
      <c r="E190" s="38">
        <f>C190/C$427</f>
        <v>4.7799480700466733E-3</v>
      </c>
      <c r="F190" s="38">
        <f>D190/D$427</f>
        <v>3.0655285303990728E-3</v>
      </c>
      <c r="G190" s="19"/>
    </row>
    <row r="191" spans="1:7">
      <c r="A191" s="12" t="s">
        <v>306</v>
      </c>
      <c r="B191" s="13" t="s">
        <v>307</v>
      </c>
      <c r="C191" s="34">
        <v>17000</v>
      </c>
      <c r="D191" s="34">
        <v>0</v>
      </c>
      <c r="E191" s="38">
        <f>C191/C$427</f>
        <v>2.5393474122122951E-3</v>
      </c>
      <c r="F191" s="38">
        <f>D191/D$427</f>
        <v>0</v>
      </c>
      <c r="G191" s="19"/>
    </row>
    <row r="192" spans="1:7" hidden="1">
      <c r="A192" s="12" t="s">
        <v>308</v>
      </c>
      <c r="B192" s="13" t="s">
        <v>309</v>
      </c>
      <c r="C192" s="34">
        <v>0</v>
      </c>
      <c r="D192" s="34">
        <v>0</v>
      </c>
      <c r="E192" s="8" t="e">
        <f>#REF!-C192</f>
        <v>#REF!</v>
      </c>
      <c r="F192" s="8">
        <f>D192-C192</f>
        <v>0</v>
      </c>
      <c r="G192" s="19"/>
    </row>
    <row r="193" spans="1:7" hidden="1">
      <c r="A193" s="12" t="s">
        <v>310</v>
      </c>
      <c r="B193" s="13" t="s">
        <v>311</v>
      </c>
      <c r="C193" s="34">
        <v>0</v>
      </c>
      <c r="D193" s="34">
        <v>0</v>
      </c>
      <c r="E193" s="8" t="e">
        <f>#REF!-C193</f>
        <v>#REF!</v>
      </c>
      <c r="F193" s="8">
        <f>D193-C193</f>
        <v>0</v>
      </c>
      <c r="G193" s="19"/>
    </row>
    <row r="194" spans="1:7" s="25" customFormat="1">
      <c r="A194" s="28" t="s">
        <v>437</v>
      </c>
      <c r="B194" s="26"/>
      <c r="C194" s="27"/>
      <c r="D194" s="27"/>
      <c r="E194" s="27"/>
      <c r="F194" s="27"/>
      <c r="G194" s="26"/>
    </row>
    <row r="195" spans="1:7">
      <c r="A195" s="12" t="s">
        <v>312</v>
      </c>
      <c r="B195" s="13" t="s">
        <v>313</v>
      </c>
      <c r="C195" s="34">
        <v>70000</v>
      </c>
      <c r="D195" s="34">
        <v>40248.03</v>
      </c>
      <c r="E195" s="38">
        <f>C195/C$427</f>
        <v>1.0456136403227097E-2</v>
      </c>
      <c r="F195" s="38">
        <f>D195/D$427</f>
        <v>6.0353135584714866E-3</v>
      </c>
      <c r="G195" s="19"/>
    </row>
    <row r="196" spans="1:7">
      <c r="A196" s="12" t="s">
        <v>314</v>
      </c>
      <c r="B196" s="13" t="s">
        <v>315</v>
      </c>
      <c r="C196" s="34">
        <v>12000</v>
      </c>
      <c r="D196" s="34">
        <v>0</v>
      </c>
      <c r="E196" s="38">
        <f>C196/C$427</f>
        <v>1.7924805262675024E-3</v>
      </c>
      <c r="F196" s="38">
        <f>D196/D$427</f>
        <v>0</v>
      </c>
      <c r="G196" s="19"/>
    </row>
    <row r="197" spans="1:7" hidden="1">
      <c r="A197" s="12" t="s">
        <v>316</v>
      </c>
      <c r="B197" s="13" t="s">
        <v>317</v>
      </c>
      <c r="C197" s="34">
        <v>0</v>
      </c>
      <c r="D197" s="34">
        <v>0</v>
      </c>
      <c r="E197" s="8" t="e">
        <f>#REF!-C197</f>
        <v>#REF!</v>
      </c>
      <c r="F197" s="8">
        <f>D197-C197</f>
        <v>0</v>
      </c>
      <c r="G197" s="19"/>
    </row>
    <row r="198" spans="1:7" hidden="1">
      <c r="A198" s="12" t="s">
        <v>318</v>
      </c>
      <c r="B198" s="13" t="s">
        <v>319</v>
      </c>
      <c r="C198" s="34">
        <v>0</v>
      </c>
      <c r="D198" s="34">
        <v>0</v>
      </c>
      <c r="E198" s="8" t="e">
        <f>#REF!-C198</f>
        <v>#REF!</v>
      </c>
      <c r="F198" s="8">
        <f>D198-C198</f>
        <v>0</v>
      </c>
      <c r="G198" s="19"/>
    </row>
    <row r="199" spans="1:7" s="25" customFormat="1">
      <c r="A199" s="28" t="s">
        <v>438</v>
      </c>
      <c r="B199" s="26"/>
      <c r="C199" s="27"/>
      <c r="D199" s="27"/>
      <c r="E199" s="27"/>
      <c r="F199" s="27"/>
      <c r="G199" s="26"/>
    </row>
    <row r="200" spans="1:7">
      <c r="A200" s="12" t="s">
        <v>320</v>
      </c>
      <c r="B200" s="13" t="s">
        <v>321</v>
      </c>
      <c r="C200" s="34">
        <v>27000</v>
      </c>
      <c r="D200" s="34">
        <v>15573.29</v>
      </c>
      <c r="E200" s="38">
        <f>C200/C$427</f>
        <v>4.0330811841018804E-3</v>
      </c>
      <c r="F200" s="38">
        <f>D200/D$427</f>
        <v>2.3352618323681535E-3</v>
      </c>
      <c r="G200" s="19"/>
    </row>
    <row r="201" spans="1:7">
      <c r="A201" s="12" t="s">
        <v>322</v>
      </c>
      <c r="B201" s="13" t="s">
        <v>323</v>
      </c>
      <c r="C201" s="34">
        <v>4000</v>
      </c>
      <c r="D201" s="34">
        <v>0</v>
      </c>
      <c r="E201" s="38">
        <f>C201/C$427</f>
        <v>5.9749350875583417E-4</v>
      </c>
      <c r="F201" s="38">
        <f>D201/D$427</f>
        <v>0</v>
      </c>
      <c r="G201" s="19"/>
    </row>
    <row r="202" spans="1:7" hidden="1">
      <c r="A202" s="12" t="s">
        <v>324</v>
      </c>
      <c r="B202" s="13" t="s">
        <v>325</v>
      </c>
      <c r="C202" s="34"/>
      <c r="D202" s="34">
        <v>0</v>
      </c>
      <c r="E202" s="8" t="e">
        <f>#REF!-C202</f>
        <v>#REF!</v>
      </c>
      <c r="F202" s="8">
        <f>D202-C202</f>
        <v>0</v>
      </c>
      <c r="G202" s="19"/>
    </row>
    <row r="203" spans="1:7" hidden="1">
      <c r="A203" s="12" t="s">
        <v>326</v>
      </c>
      <c r="B203" s="13" t="s">
        <v>327</v>
      </c>
      <c r="C203" s="34"/>
      <c r="D203" s="34">
        <v>0</v>
      </c>
      <c r="E203" s="8" t="e">
        <f>#REF!-C203</f>
        <v>#REF!</v>
      </c>
      <c r="F203" s="8">
        <f>D203-C203</f>
        <v>0</v>
      </c>
      <c r="G203" s="19"/>
    </row>
    <row r="204" spans="1:7" s="25" customFormat="1">
      <c r="A204" s="28" t="s">
        <v>439</v>
      </c>
      <c r="B204" s="26"/>
      <c r="C204" s="27"/>
      <c r="D204" s="27"/>
      <c r="E204" s="27"/>
      <c r="F204" s="27"/>
      <c r="G204" s="26"/>
    </row>
    <row r="205" spans="1:7">
      <c r="A205" s="12" t="s">
        <v>328</v>
      </c>
      <c r="B205" s="13" t="s">
        <v>329</v>
      </c>
      <c r="C205" s="34">
        <v>31000</v>
      </c>
      <c r="D205" s="34">
        <v>49477.26</v>
      </c>
      <c r="E205" s="38">
        <f>C205/C$427</f>
        <v>4.6305746928577149E-3</v>
      </c>
      <c r="F205" s="38">
        <f>D205/D$427</f>
        <v>7.4192644488194565E-3</v>
      </c>
      <c r="G205" s="19"/>
    </row>
    <row r="206" spans="1:7">
      <c r="A206" s="12" t="s">
        <v>330</v>
      </c>
      <c r="B206" s="13" t="s">
        <v>331</v>
      </c>
      <c r="C206" s="34">
        <v>13000</v>
      </c>
      <c r="D206" s="34">
        <v>0</v>
      </c>
      <c r="E206" s="38">
        <f>C206/C$427</f>
        <v>1.941853903456461E-3</v>
      </c>
      <c r="F206" s="38">
        <f>D206/D$427</f>
        <v>0</v>
      </c>
      <c r="G206" s="19"/>
    </row>
    <row r="207" spans="1:7" hidden="1">
      <c r="A207" s="12" t="s">
        <v>332</v>
      </c>
      <c r="B207" s="13" t="s">
        <v>333</v>
      </c>
      <c r="C207" s="34"/>
      <c r="D207" s="34">
        <v>0</v>
      </c>
      <c r="E207" s="8" t="e">
        <f>#REF!-C207</f>
        <v>#REF!</v>
      </c>
      <c r="F207" s="8">
        <f>D207-C207</f>
        <v>0</v>
      </c>
      <c r="G207" s="19"/>
    </row>
    <row r="208" spans="1:7" ht="15.75" hidden="1" customHeight="1">
      <c r="A208" s="12" t="s">
        <v>334</v>
      </c>
      <c r="B208" s="13" t="s">
        <v>335</v>
      </c>
      <c r="C208" s="34"/>
      <c r="D208" s="34">
        <v>0</v>
      </c>
      <c r="E208" s="8" t="e">
        <f>#REF!-C208</f>
        <v>#REF!</v>
      </c>
      <c r="F208" s="8">
        <f>D208-C208</f>
        <v>0</v>
      </c>
      <c r="G208" s="19"/>
    </row>
    <row r="209" spans="1:7" hidden="1">
      <c r="A209" s="12" t="s">
        <v>336</v>
      </c>
      <c r="B209" s="13" t="s">
        <v>337</v>
      </c>
      <c r="C209" s="34"/>
      <c r="D209" s="34">
        <v>0</v>
      </c>
      <c r="E209" s="8" t="e">
        <f>#REF!-C209</f>
        <v>#REF!</v>
      </c>
      <c r="F209" s="8">
        <f>D209-C209</f>
        <v>0</v>
      </c>
      <c r="G209" s="19"/>
    </row>
    <row r="210" spans="1:7" s="3" customFormat="1">
      <c r="A210" s="10"/>
      <c r="B210" s="22" t="s">
        <v>391</v>
      </c>
      <c r="C210" s="22">
        <v>924650</v>
      </c>
      <c r="D210" s="22">
        <v>771494.42000000027</v>
      </c>
      <c r="E210" s="41">
        <f>C210/C$427</f>
        <v>0.13811809321777052</v>
      </c>
      <c r="F210" s="41">
        <f>SUM(F106:F209)</f>
        <v>0.11568791648463529</v>
      </c>
      <c r="G210" s="7"/>
    </row>
    <row r="211" spans="1:7" ht="23.25">
      <c r="B211" s="29" t="s">
        <v>452</v>
      </c>
      <c r="C211" s="1"/>
      <c r="D211" s="1"/>
      <c r="E211" s="6"/>
      <c r="F211" s="6"/>
    </row>
    <row r="212" spans="1:7">
      <c r="A212" s="2" t="s">
        <v>3</v>
      </c>
      <c r="B212" s="2" t="s">
        <v>2</v>
      </c>
      <c r="C212" s="16" t="s">
        <v>487</v>
      </c>
      <c r="D212" s="16" t="s">
        <v>555</v>
      </c>
      <c r="E212" s="40" t="s">
        <v>572</v>
      </c>
      <c r="F212" s="40" t="s">
        <v>573</v>
      </c>
      <c r="G212" s="17"/>
    </row>
    <row r="213" spans="1:7" s="25" customFormat="1">
      <c r="A213" s="28" t="s">
        <v>408</v>
      </c>
      <c r="B213" s="26"/>
      <c r="C213" s="27"/>
      <c r="D213" s="27"/>
      <c r="E213" s="27"/>
      <c r="F213" s="27"/>
      <c r="G213" s="26"/>
    </row>
    <row r="214" spans="1:7">
      <c r="A214" s="12" t="s">
        <v>117</v>
      </c>
      <c r="B214" s="13" t="s">
        <v>118</v>
      </c>
      <c r="C214" s="34">
        <v>42000</v>
      </c>
      <c r="D214" s="34">
        <v>35700.519999999997</v>
      </c>
      <c r="E214" s="38">
        <f t="shared" ref="E214:E219" si="32">C214/C$427</f>
        <v>6.2736818419362583E-3</v>
      </c>
      <c r="F214" s="38">
        <f t="shared" ref="F214:F219" si="33">D214/D$427</f>
        <v>5.3534007105560805E-3</v>
      </c>
      <c r="G214" s="19"/>
    </row>
    <row r="215" spans="1:7">
      <c r="A215" s="12" t="s">
        <v>119</v>
      </c>
      <c r="B215" s="13" t="s">
        <v>120</v>
      </c>
      <c r="C215" s="34">
        <v>18500</v>
      </c>
      <c r="D215" s="34">
        <v>15073.970238308932</v>
      </c>
      <c r="E215" s="38">
        <f t="shared" si="32"/>
        <v>2.7634074779957331E-3</v>
      </c>
      <c r="F215" s="38">
        <f t="shared" si="33"/>
        <v>2.2603873272620191E-3</v>
      </c>
      <c r="G215" s="19"/>
    </row>
    <row r="216" spans="1:7">
      <c r="A216" s="12" t="s">
        <v>121</v>
      </c>
      <c r="B216" s="13" t="s">
        <v>122</v>
      </c>
      <c r="C216" s="34">
        <v>13500</v>
      </c>
      <c r="D216" s="34">
        <v>11922.79</v>
      </c>
      <c r="E216" s="38">
        <f t="shared" si="32"/>
        <v>2.0165405920509402E-3</v>
      </c>
      <c r="F216" s="38">
        <f t="shared" si="33"/>
        <v>1.7878583409376375E-3</v>
      </c>
      <c r="G216" s="19"/>
    </row>
    <row r="217" spans="1:7">
      <c r="A217" s="12" t="s">
        <v>123</v>
      </c>
      <c r="B217" s="13" t="s">
        <v>124</v>
      </c>
      <c r="C217" s="34">
        <v>5600</v>
      </c>
      <c r="D217" s="34">
        <v>5096.1375565610861</v>
      </c>
      <c r="E217" s="38">
        <f t="shared" si="32"/>
        <v>8.3649091225816783E-4</v>
      </c>
      <c r="F217" s="38">
        <f t="shared" si="33"/>
        <v>7.6418120566270882E-4</v>
      </c>
      <c r="G217" s="19"/>
    </row>
    <row r="218" spans="1:7">
      <c r="A218" s="12" t="s">
        <v>125</v>
      </c>
      <c r="B218" s="13" t="s">
        <v>126</v>
      </c>
      <c r="C218" s="34">
        <v>1400</v>
      </c>
      <c r="D218" s="34">
        <v>425.98</v>
      </c>
      <c r="E218" s="38">
        <f t="shared" si="32"/>
        <v>2.0912272806454196E-4</v>
      </c>
      <c r="F218" s="38">
        <f t="shared" si="33"/>
        <v>6.3876986516798057E-5</v>
      </c>
      <c r="G218" s="19"/>
    </row>
    <row r="219" spans="1:7">
      <c r="A219" s="12" t="s">
        <v>127</v>
      </c>
      <c r="B219" s="13" t="s">
        <v>128</v>
      </c>
      <c r="C219" s="34">
        <v>11000</v>
      </c>
      <c r="D219" s="34">
        <v>8769.0400000000009</v>
      </c>
      <c r="E219" s="38">
        <f t="shared" si="32"/>
        <v>1.643107149078544E-3</v>
      </c>
      <c r="F219" s="38">
        <f t="shared" si="33"/>
        <v>1.3149440110926873E-3</v>
      </c>
      <c r="G219" s="19"/>
    </row>
    <row r="220" spans="1:7" s="25" customFormat="1">
      <c r="A220" s="28" t="s">
        <v>409</v>
      </c>
      <c r="B220" s="26"/>
      <c r="C220" s="27"/>
      <c r="D220" s="27"/>
      <c r="E220" s="27"/>
      <c r="F220" s="27"/>
      <c r="G220" s="26"/>
    </row>
    <row r="221" spans="1:7">
      <c r="A221" s="12" t="s">
        <v>129</v>
      </c>
      <c r="B221" s="13" t="s">
        <v>130</v>
      </c>
      <c r="C221" s="34">
        <v>13000</v>
      </c>
      <c r="D221" s="34">
        <v>11276.62</v>
      </c>
      <c r="E221" s="38">
        <f t="shared" ref="E221:F225" si="34">C221/C$427</f>
        <v>1.941853903456461E-3</v>
      </c>
      <c r="F221" s="38">
        <f t="shared" si="34"/>
        <v>1.6909631994343757E-3</v>
      </c>
      <c r="G221" s="19"/>
    </row>
    <row r="222" spans="1:7">
      <c r="A222" s="12" t="s">
        <v>131</v>
      </c>
      <c r="B222" s="13" t="s">
        <v>132</v>
      </c>
      <c r="C222" s="34">
        <v>11000</v>
      </c>
      <c r="D222" s="34">
        <v>6307.0033134607729</v>
      </c>
      <c r="E222" s="38">
        <f t="shared" si="34"/>
        <v>1.643107149078544E-3</v>
      </c>
      <c r="F222" s="38">
        <f t="shared" si="34"/>
        <v>9.4575418004444922E-4</v>
      </c>
      <c r="G222" s="19"/>
    </row>
    <row r="223" spans="1:7">
      <c r="A223" s="12" t="s">
        <v>133</v>
      </c>
      <c r="B223" s="13" t="s">
        <v>134</v>
      </c>
      <c r="C223" s="34">
        <v>3500</v>
      </c>
      <c r="D223" s="34">
        <v>4156.8100000000004</v>
      </c>
      <c r="E223" s="38">
        <f t="shared" si="34"/>
        <v>5.2280682016135486E-4</v>
      </c>
      <c r="F223" s="38">
        <f t="shared" si="34"/>
        <v>6.2332620386612364E-4</v>
      </c>
      <c r="G223" s="19"/>
    </row>
    <row r="224" spans="1:7">
      <c r="A224" s="12" t="s">
        <v>135</v>
      </c>
      <c r="B224" s="13" t="s">
        <v>136</v>
      </c>
      <c r="C224" s="34">
        <v>1400</v>
      </c>
      <c r="D224" s="34">
        <v>1528.8412669683257</v>
      </c>
      <c r="E224" s="38">
        <f t="shared" si="34"/>
        <v>2.0912272806454196E-4</v>
      </c>
      <c r="F224" s="38">
        <f t="shared" si="34"/>
        <v>2.2925436169881264E-4</v>
      </c>
      <c r="G224" s="19"/>
    </row>
    <row r="225" spans="1:7">
      <c r="A225" s="12" t="s">
        <v>137</v>
      </c>
      <c r="B225" s="13" t="s">
        <v>138</v>
      </c>
      <c r="C225" s="34">
        <v>800</v>
      </c>
      <c r="D225" s="34">
        <v>702.22</v>
      </c>
      <c r="E225" s="38">
        <f t="shared" si="34"/>
        <v>1.1949870175116683E-4</v>
      </c>
      <c r="F225" s="38">
        <f t="shared" si="34"/>
        <v>1.0530000815020878E-4</v>
      </c>
      <c r="G225" s="19"/>
    </row>
    <row r="226" spans="1:7" s="25" customFormat="1">
      <c r="A226" s="28" t="s">
        <v>410</v>
      </c>
      <c r="B226" s="26"/>
      <c r="C226" s="27"/>
      <c r="D226" s="27"/>
      <c r="E226" s="27"/>
      <c r="F226" s="27"/>
      <c r="G226" s="26"/>
    </row>
    <row r="227" spans="1:7">
      <c r="A227" s="12" t="s">
        <v>139</v>
      </c>
      <c r="B227" s="13" t="s">
        <v>0</v>
      </c>
      <c r="C227" s="34">
        <v>24000</v>
      </c>
      <c r="D227" s="34">
        <v>21624</v>
      </c>
      <c r="E227" s="38">
        <f t="shared" ref="E227:E232" si="35">C227/C$427</f>
        <v>3.5849610525350048E-3</v>
      </c>
      <c r="F227" s="38">
        <f t="shared" ref="F227:F232" si="36">D227/D$427</f>
        <v>3.2425840566205955E-3</v>
      </c>
      <c r="G227" s="19"/>
    </row>
    <row r="228" spans="1:7">
      <c r="A228" s="12" t="s">
        <v>140</v>
      </c>
      <c r="B228" s="13" t="s">
        <v>141</v>
      </c>
      <c r="C228" s="34">
        <v>12000</v>
      </c>
      <c r="D228" s="34">
        <v>6746.7262013923355</v>
      </c>
      <c r="E228" s="38">
        <f t="shared" si="35"/>
        <v>1.7924805262675024E-3</v>
      </c>
      <c r="F228" s="38">
        <f t="shared" si="36"/>
        <v>1.0116919540796901E-3</v>
      </c>
      <c r="G228" s="19"/>
    </row>
    <row r="229" spans="1:7">
      <c r="A229" s="12" t="s">
        <v>142</v>
      </c>
      <c r="B229" s="13" t="s">
        <v>143</v>
      </c>
      <c r="C229" s="34">
        <v>8000</v>
      </c>
      <c r="D229" s="34">
        <v>7415.87</v>
      </c>
      <c r="E229" s="38">
        <f t="shared" si="35"/>
        <v>1.1949870175116683E-3</v>
      </c>
      <c r="F229" s="38">
        <f t="shared" si="36"/>
        <v>1.112032086014196E-3</v>
      </c>
      <c r="G229" s="19"/>
    </row>
    <row r="230" spans="1:7">
      <c r="A230" s="12" t="s">
        <v>144</v>
      </c>
      <c r="B230" s="13" t="s">
        <v>145</v>
      </c>
      <c r="C230" s="34">
        <v>2600</v>
      </c>
      <c r="D230" s="34">
        <v>2548.068778280543</v>
      </c>
      <c r="E230" s="38">
        <f t="shared" si="35"/>
        <v>3.8837078069129218E-4</v>
      </c>
      <c r="F230" s="38">
        <f t="shared" si="36"/>
        <v>3.8209060283135441E-4</v>
      </c>
      <c r="G230" s="19"/>
    </row>
    <row r="231" spans="1:7">
      <c r="A231" s="12" t="s">
        <v>146</v>
      </c>
      <c r="B231" s="13" t="s">
        <v>147</v>
      </c>
      <c r="C231" s="34">
        <v>800</v>
      </c>
      <c r="D231" s="34">
        <v>189.89</v>
      </c>
      <c r="E231" s="38">
        <f t="shared" si="35"/>
        <v>1.1949870175116683E-4</v>
      </c>
      <c r="F231" s="38">
        <f t="shared" si="36"/>
        <v>2.8474578547525194E-5</v>
      </c>
      <c r="G231" s="19"/>
    </row>
    <row r="232" spans="1:7">
      <c r="A232" s="12" t="s">
        <v>148</v>
      </c>
      <c r="B232" s="13" t="s">
        <v>149</v>
      </c>
      <c r="C232" s="34">
        <v>13000</v>
      </c>
      <c r="D232" s="34">
        <v>6329.17</v>
      </c>
      <c r="E232" s="38">
        <f t="shared" si="35"/>
        <v>1.941853903456461E-3</v>
      </c>
      <c r="F232" s="38">
        <f t="shared" si="36"/>
        <v>9.4907814158533917E-4</v>
      </c>
      <c r="G232" s="19"/>
    </row>
    <row r="233" spans="1:7" s="25" customFormat="1">
      <c r="A233" s="28" t="s">
        <v>411</v>
      </c>
      <c r="B233" s="26"/>
      <c r="C233" s="27"/>
      <c r="D233" s="27"/>
      <c r="E233" s="27"/>
      <c r="F233" s="27"/>
      <c r="G233" s="26"/>
    </row>
    <row r="234" spans="1:7" s="25" customFormat="1">
      <c r="A234" s="12" t="s">
        <v>459</v>
      </c>
      <c r="B234" s="13" t="s">
        <v>460</v>
      </c>
      <c r="C234" s="34">
        <v>12000</v>
      </c>
      <c r="D234" s="34">
        <v>8685.43</v>
      </c>
      <c r="E234" s="38">
        <f t="shared" ref="E234:F238" si="37">C234/C$427</f>
        <v>1.7924805262675024E-3</v>
      </c>
      <c r="F234" s="38">
        <f t="shared" si="37"/>
        <v>1.3024064392755373E-3</v>
      </c>
      <c r="G234" s="19"/>
    </row>
    <row r="235" spans="1:7" s="25" customFormat="1">
      <c r="A235" s="12" t="s">
        <v>461</v>
      </c>
      <c r="B235" s="13" t="s">
        <v>462</v>
      </c>
      <c r="C235" s="34">
        <v>10000</v>
      </c>
      <c r="D235" s="34">
        <v>4928.3880328522482</v>
      </c>
      <c r="E235" s="38">
        <f t="shared" si="37"/>
        <v>1.4937337718895854E-3</v>
      </c>
      <c r="F235" s="38">
        <f t="shared" si="37"/>
        <v>7.3902665835027929E-4</v>
      </c>
      <c r="G235" s="19"/>
    </row>
    <row r="236" spans="1:7" s="25" customFormat="1">
      <c r="A236" s="12" t="s">
        <v>463</v>
      </c>
      <c r="B236" s="13" t="s">
        <v>464</v>
      </c>
      <c r="C236" s="34">
        <v>2500</v>
      </c>
      <c r="D236" s="34">
        <v>5746.18</v>
      </c>
      <c r="E236" s="38">
        <f t="shared" si="37"/>
        <v>3.7343344297239634E-4</v>
      </c>
      <c r="F236" s="38">
        <f t="shared" si="37"/>
        <v>8.6165703174584417E-4</v>
      </c>
      <c r="G236" s="19"/>
    </row>
    <row r="237" spans="1:7" s="25" customFormat="1">
      <c r="A237" s="12" t="s">
        <v>465</v>
      </c>
      <c r="B237" s="13" t="s">
        <v>466</v>
      </c>
      <c r="C237" s="34">
        <v>2000</v>
      </c>
      <c r="D237" s="34">
        <v>1528.8412669683257</v>
      </c>
      <c r="E237" s="38">
        <f t="shared" si="37"/>
        <v>2.9874675437791708E-4</v>
      </c>
      <c r="F237" s="38">
        <f t="shared" si="37"/>
        <v>2.2925436169881264E-4</v>
      </c>
      <c r="G237" s="19"/>
    </row>
    <row r="238" spans="1:7" s="25" customFormat="1">
      <c r="A238" s="12" t="s">
        <v>467</v>
      </c>
      <c r="B238" s="13" t="s">
        <v>468</v>
      </c>
      <c r="C238" s="34">
        <v>800</v>
      </c>
      <c r="D238" s="34">
        <v>379.99</v>
      </c>
      <c r="E238" s="38">
        <f t="shared" si="37"/>
        <v>1.1949870175116683E-4</v>
      </c>
      <c r="F238" s="38">
        <f t="shared" si="37"/>
        <v>5.6980647228785615E-5</v>
      </c>
      <c r="G238" s="19"/>
    </row>
    <row r="239" spans="1:7" s="25" customFormat="1" hidden="1">
      <c r="A239" s="12" t="s">
        <v>469</v>
      </c>
      <c r="B239" s="13" t="s">
        <v>470</v>
      </c>
      <c r="C239" s="34"/>
      <c r="D239" s="34">
        <v>0</v>
      </c>
      <c r="E239" s="8" t="e">
        <f>#REF!-C239</f>
        <v>#REF!</v>
      </c>
      <c r="F239" s="8">
        <f>D239-C239</f>
        <v>0</v>
      </c>
      <c r="G239" s="19"/>
    </row>
    <row r="240" spans="1:7" s="25" customFormat="1">
      <c r="A240" s="28" t="s">
        <v>412</v>
      </c>
      <c r="B240" s="26"/>
      <c r="C240" s="27"/>
      <c r="D240" s="27"/>
      <c r="E240" s="27"/>
      <c r="F240" s="27"/>
      <c r="G240" s="26"/>
    </row>
    <row r="241" spans="1:7">
      <c r="A241" s="12" t="s">
        <v>150</v>
      </c>
      <c r="B241" s="13" t="s">
        <v>151</v>
      </c>
      <c r="C241" s="34">
        <v>37000</v>
      </c>
      <c r="D241" s="34">
        <v>42885.22</v>
      </c>
      <c r="E241" s="38">
        <f t="shared" ref="E241:E247" si="38">C241/C$427</f>
        <v>5.5268149559914662E-3</v>
      </c>
      <c r="F241" s="38">
        <f t="shared" ref="F241:F246" si="39">D241/D$427</f>
        <v>6.4307681574485151E-3</v>
      </c>
      <c r="G241" s="33"/>
    </row>
    <row r="242" spans="1:7">
      <c r="A242" s="12" t="s">
        <v>152</v>
      </c>
      <c r="B242" s="13" t="s">
        <v>153</v>
      </c>
      <c r="C242" s="34">
        <v>13000</v>
      </c>
      <c r="D242" s="34">
        <v>10656.442213985712</v>
      </c>
      <c r="E242" s="38">
        <f t="shared" si="38"/>
        <v>1.941853903456461E-3</v>
      </c>
      <c r="F242" s="38">
        <f t="shared" si="39"/>
        <v>1.5979656688572305E-3</v>
      </c>
      <c r="G242" s="19"/>
    </row>
    <row r="243" spans="1:7">
      <c r="A243" s="12" t="s">
        <v>154</v>
      </c>
      <c r="B243" s="13" t="s">
        <v>155</v>
      </c>
      <c r="C243" s="34">
        <v>5000</v>
      </c>
      <c r="D243" s="34">
        <v>2988.96</v>
      </c>
      <c r="E243" s="38">
        <f t="shared" si="38"/>
        <v>7.4686688594479268E-4</v>
      </c>
      <c r="F243" s="38">
        <f t="shared" si="39"/>
        <v>4.4820357204387233E-4</v>
      </c>
      <c r="G243" s="19"/>
    </row>
    <row r="244" spans="1:7">
      <c r="A244" s="12" t="s">
        <v>156</v>
      </c>
      <c r="B244" s="13" t="s">
        <v>157</v>
      </c>
      <c r="C244" s="34">
        <v>3400</v>
      </c>
      <c r="D244" s="34">
        <v>3567.2962895927599</v>
      </c>
      <c r="E244" s="38">
        <f t="shared" si="38"/>
        <v>5.0786948244245901E-4</v>
      </c>
      <c r="F244" s="38">
        <f t="shared" si="39"/>
        <v>5.3492684396389608E-4</v>
      </c>
      <c r="G244" s="19"/>
    </row>
    <row r="245" spans="1:7">
      <c r="A245" s="12" t="s">
        <v>158</v>
      </c>
      <c r="B245" s="13" t="s">
        <v>159</v>
      </c>
      <c r="C245" s="34">
        <v>1100</v>
      </c>
      <c r="D245" s="34">
        <v>411.45</v>
      </c>
      <c r="E245" s="38">
        <f t="shared" si="38"/>
        <v>1.6431071490785438E-4</v>
      </c>
      <c r="F245" s="38">
        <f t="shared" si="39"/>
        <v>6.1698169168356641E-5</v>
      </c>
      <c r="G245" s="19"/>
    </row>
    <row r="246" spans="1:7">
      <c r="A246" s="12" t="s">
        <v>160</v>
      </c>
      <c r="B246" s="13" t="s">
        <v>161</v>
      </c>
      <c r="C246" s="34">
        <v>6200</v>
      </c>
      <c r="D246" s="34">
        <v>3299.2299999999996</v>
      </c>
      <c r="E246" s="38">
        <f t="shared" si="38"/>
        <v>9.2611493857154299E-4</v>
      </c>
      <c r="F246" s="38">
        <f t="shared" si="39"/>
        <v>4.9472949487256595E-4</v>
      </c>
      <c r="G246" s="19"/>
    </row>
    <row r="247" spans="1:7" s="3" customFormat="1">
      <c r="A247" s="10"/>
      <c r="B247" s="22" t="s">
        <v>392</v>
      </c>
      <c r="C247" s="23">
        <v>275100</v>
      </c>
      <c r="D247" s="23">
        <v>230891.08515837102</v>
      </c>
      <c r="E247" s="41">
        <f t="shared" si="38"/>
        <v>4.1092616064682494E-2</v>
      </c>
      <c r="F247" s="41">
        <f>SUM(F214:F246)</f>
        <v>3.4622814999554302E-2</v>
      </c>
      <c r="G247" s="7"/>
    </row>
    <row r="248" spans="1:7" ht="23.25">
      <c r="B248" s="29" t="s">
        <v>441</v>
      </c>
      <c r="C248" s="1"/>
      <c r="D248" s="1"/>
      <c r="E248" s="15"/>
      <c r="F248" s="15"/>
    </row>
    <row r="249" spans="1:7">
      <c r="A249" s="2" t="s">
        <v>3</v>
      </c>
      <c r="B249" s="2" t="s">
        <v>2</v>
      </c>
      <c r="C249" s="16" t="s">
        <v>487</v>
      </c>
      <c r="D249" s="16" t="s">
        <v>555</v>
      </c>
      <c r="E249" s="40" t="s">
        <v>572</v>
      </c>
      <c r="F249" s="40" t="s">
        <v>573</v>
      </c>
      <c r="G249" s="17"/>
    </row>
    <row r="250" spans="1:7">
      <c r="A250" s="12" t="s">
        <v>162</v>
      </c>
      <c r="B250" s="13" t="s">
        <v>163</v>
      </c>
      <c r="C250" s="34">
        <v>32000</v>
      </c>
      <c r="D250" s="34">
        <v>42043.134841628962</v>
      </c>
      <c r="E250" s="38">
        <f t="shared" ref="E250:E280" si="40">C250/C$427</f>
        <v>4.7799480700466733E-3</v>
      </c>
      <c r="F250" s="38">
        <f t="shared" ref="F250:F280" si="41">D250/D$427</f>
        <v>6.3044949467173476E-3</v>
      </c>
      <c r="G250" s="19"/>
    </row>
    <row r="251" spans="1:7">
      <c r="A251" s="12" t="s">
        <v>164</v>
      </c>
      <c r="B251" s="13" t="s">
        <v>165</v>
      </c>
      <c r="C251" s="34">
        <v>5000</v>
      </c>
      <c r="D251" s="34">
        <v>5121.58</v>
      </c>
      <c r="E251" s="38">
        <f t="shared" si="40"/>
        <v>7.4686688594479268E-4</v>
      </c>
      <c r="F251" s="38">
        <f t="shared" si="41"/>
        <v>7.6799637683624251E-4</v>
      </c>
      <c r="G251" s="19"/>
    </row>
    <row r="252" spans="1:7">
      <c r="A252" s="12" t="s">
        <v>166</v>
      </c>
      <c r="B252" s="13" t="s">
        <v>167</v>
      </c>
      <c r="C252" s="34">
        <v>0</v>
      </c>
      <c r="D252" s="34">
        <v>146.4</v>
      </c>
      <c r="E252" s="38">
        <f t="shared" si="40"/>
        <v>0</v>
      </c>
      <c r="F252" s="38">
        <f t="shared" si="41"/>
        <v>2.1953121803979613E-5</v>
      </c>
      <c r="G252" s="19"/>
    </row>
    <row r="253" spans="1:7">
      <c r="A253" s="12" t="s">
        <v>170</v>
      </c>
      <c r="B253" s="13" t="s">
        <v>171</v>
      </c>
      <c r="C253" s="34">
        <v>17500</v>
      </c>
      <c r="D253" s="34">
        <v>31800.33</v>
      </c>
      <c r="E253" s="38">
        <f t="shared" si="40"/>
        <v>2.6140341008067743E-3</v>
      </c>
      <c r="F253" s="38">
        <f t="shared" si="41"/>
        <v>4.7685554501143926E-3</v>
      </c>
      <c r="G253" s="19"/>
    </row>
    <row r="254" spans="1:7">
      <c r="A254" s="12" t="s">
        <v>169</v>
      </c>
      <c r="B254" s="13" t="s">
        <v>397</v>
      </c>
      <c r="C254" s="34">
        <v>12500</v>
      </c>
      <c r="D254" s="34">
        <v>13000</v>
      </c>
      <c r="E254" s="38">
        <f t="shared" si="40"/>
        <v>1.8671672148619818E-3</v>
      </c>
      <c r="F254" s="38">
        <f t="shared" si="41"/>
        <v>1.949389231227698E-3</v>
      </c>
      <c r="G254" s="19"/>
    </row>
    <row r="255" spans="1:7">
      <c r="A255" s="12" t="s">
        <v>562</v>
      </c>
      <c r="B255" s="13" t="s">
        <v>398</v>
      </c>
      <c r="C255" s="34">
        <v>18500</v>
      </c>
      <c r="D255" s="34">
        <v>16365.660000000003</v>
      </c>
      <c r="E255" s="38">
        <f t="shared" si="40"/>
        <v>2.7634074779957331E-3</v>
      </c>
      <c r="F255" s="38">
        <f t="shared" si="41"/>
        <v>2.4540801050718379E-3</v>
      </c>
      <c r="G255" s="19"/>
    </row>
    <row r="256" spans="1:7">
      <c r="A256" s="12" t="s">
        <v>169</v>
      </c>
      <c r="B256" s="13" t="s">
        <v>442</v>
      </c>
      <c r="C256" s="34">
        <v>4400</v>
      </c>
      <c r="D256" s="34">
        <v>2434.2200000000003</v>
      </c>
      <c r="E256" s="38">
        <f t="shared" si="40"/>
        <v>6.5724285963141753E-4</v>
      </c>
      <c r="F256" s="38">
        <f t="shared" si="41"/>
        <v>3.6501863495685288E-4</v>
      </c>
      <c r="G256" s="19"/>
    </row>
    <row r="257" spans="1:7" s="25" customFormat="1">
      <c r="A257" s="12" t="s">
        <v>169</v>
      </c>
      <c r="B257" s="13" t="s">
        <v>443</v>
      </c>
      <c r="C257" s="34">
        <v>14700</v>
      </c>
      <c r="D257" s="34">
        <v>16000</v>
      </c>
      <c r="E257" s="38">
        <f t="shared" si="40"/>
        <v>2.1957886446776903E-3</v>
      </c>
      <c r="F257" s="38">
        <f t="shared" si="41"/>
        <v>2.3992482845879358E-3</v>
      </c>
      <c r="G257" s="19"/>
    </row>
    <row r="258" spans="1:7" s="25" customFormat="1">
      <c r="A258" s="12" t="s">
        <v>169</v>
      </c>
      <c r="B258" s="13" t="s">
        <v>445</v>
      </c>
      <c r="C258" s="34">
        <v>0</v>
      </c>
      <c r="D258" s="34">
        <v>8196.91</v>
      </c>
      <c r="E258" s="38">
        <f t="shared" si="40"/>
        <v>0</v>
      </c>
      <c r="F258" s="38">
        <f t="shared" si="41"/>
        <v>1.2291513910263562E-3</v>
      </c>
      <c r="G258" s="19"/>
    </row>
    <row r="259" spans="1:7" s="25" customFormat="1">
      <c r="A259" s="12" t="s">
        <v>176</v>
      </c>
      <c r="B259" s="13" t="s">
        <v>567</v>
      </c>
      <c r="C259" s="34">
        <v>5000</v>
      </c>
      <c r="D259" s="34">
        <v>7833.6</v>
      </c>
      <c r="E259" s="38">
        <f t="shared" si="40"/>
        <v>7.4686688594479268E-4</v>
      </c>
      <c r="F259" s="38">
        <f t="shared" si="41"/>
        <v>1.1746719601342535E-3</v>
      </c>
      <c r="G259" s="19"/>
    </row>
    <row r="260" spans="1:7">
      <c r="A260" s="12" t="s">
        <v>172</v>
      </c>
      <c r="B260" s="13" t="s">
        <v>173</v>
      </c>
      <c r="C260" s="34">
        <v>8000</v>
      </c>
      <c r="D260" s="34">
        <v>3706.08</v>
      </c>
      <c r="E260" s="38">
        <f t="shared" si="40"/>
        <v>1.1949870175116683E-3</v>
      </c>
      <c r="F260" s="38">
        <f t="shared" si="41"/>
        <v>5.5573788015910364E-4</v>
      </c>
      <c r="G260" s="19"/>
    </row>
    <row r="261" spans="1:7">
      <c r="A261" s="12" t="s">
        <v>174</v>
      </c>
      <c r="B261" s="13" t="s">
        <v>175</v>
      </c>
      <c r="C261" s="34">
        <v>2500</v>
      </c>
      <c r="D261" s="34">
        <v>1320.7</v>
      </c>
      <c r="E261" s="38">
        <f t="shared" si="40"/>
        <v>3.7343344297239634E-4</v>
      </c>
      <c r="F261" s="38">
        <f t="shared" si="41"/>
        <v>1.9804295059095545E-4</v>
      </c>
      <c r="G261" s="19"/>
    </row>
    <row r="262" spans="1:7" ht="33.75" customHeight="1">
      <c r="A262" s="12" t="s">
        <v>176</v>
      </c>
      <c r="B262" s="13" t="s">
        <v>177</v>
      </c>
      <c r="C262" s="34">
        <v>22000</v>
      </c>
      <c r="D262" s="34">
        <v>22144.479999999996</v>
      </c>
      <c r="E262" s="38">
        <f t="shared" si="40"/>
        <v>3.286214298157088E-3</v>
      </c>
      <c r="F262" s="38">
        <f t="shared" si="41"/>
        <v>3.3206316033182405E-3</v>
      </c>
      <c r="G262" s="19"/>
    </row>
    <row r="263" spans="1:7">
      <c r="A263" s="12" t="s">
        <v>178</v>
      </c>
      <c r="B263" s="13" t="s">
        <v>179</v>
      </c>
      <c r="C263" s="34">
        <v>6000</v>
      </c>
      <c r="D263" s="34">
        <v>4951.01</v>
      </c>
      <c r="E263" s="38">
        <f t="shared" si="40"/>
        <v>8.962402631337512E-4</v>
      </c>
      <c r="F263" s="38">
        <f t="shared" si="41"/>
        <v>7.4241889059235735E-4</v>
      </c>
      <c r="G263" s="19"/>
    </row>
    <row r="264" spans="1:7">
      <c r="A264" s="12" t="s">
        <v>180</v>
      </c>
      <c r="B264" s="13" t="s">
        <v>181</v>
      </c>
      <c r="C264" s="34">
        <v>5000</v>
      </c>
      <c r="D264" s="34">
        <v>3229.93</v>
      </c>
      <c r="E264" s="38">
        <f t="shared" si="40"/>
        <v>7.4686688594479268E-4</v>
      </c>
      <c r="F264" s="38">
        <f t="shared" si="41"/>
        <v>4.8433775073994449E-4</v>
      </c>
      <c r="G264" s="19"/>
    </row>
    <row r="265" spans="1:7">
      <c r="A265" s="12" t="s">
        <v>182</v>
      </c>
      <c r="B265" s="13" t="s">
        <v>183</v>
      </c>
      <c r="C265" s="34">
        <v>4000</v>
      </c>
      <c r="D265" s="34">
        <v>235.65</v>
      </c>
      <c r="E265" s="38">
        <f t="shared" si="40"/>
        <v>5.9749350875583417E-4</v>
      </c>
      <c r="F265" s="38">
        <f t="shared" si="41"/>
        <v>3.5336428641446693E-5</v>
      </c>
      <c r="G265" s="19"/>
    </row>
    <row r="266" spans="1:7">
      <c r="A266" s="12" t="s">
        <v>184</v>
      </c>
      <c r="B266" s="13" t="s">
        <v>185</v>
      </c>
      <c r="C266" s="34">
        <v>7000</v>
      </c>
      <c r="D266" s="34">
        <v>3689.3</v>
      </c>
      <c r="E266" s="38">
        <f t="shared" si="40"/>
        <v>1.0456136403227097E-3</v>
      </c>
      <c r="F266" s="38">
        <f t="shared" si="41"/>
        <v>5.5322166852064206E-4</v>
      </c>
      <c r="G266" s="19"/>
    </row>
    <row r="267" spans="1:7">
      <c r="A267" s="12" t="s">
        <v>186</v>
      </c>
      <c r="B267" s="13" t="s">
        <v>187</v>
      </c>
      <c r="C267" s="34">
        <v>3000</v>
      </c>
      <c r="D267" s="34">
        <v>5346.23</v>
      </c>
      <c r="E267" s="38">
        <f t="shared" si="40"/>
        <v>4.481201315668756E-4</v>
      </c>
      <c r="F267" s="38">
        <f t="shared" si="41"/>
        <v>8.0168332228203502E-4</v>
      </c>
      <c r="G267" s="19"/>
    </row>
    <row r="268" spans="1:7">
      <c r="A268" s="12" t="s">
        <v>188</v>
      </c>
      <c r="B268" s="13" t="s">
        <v>189</v>
      </c>
      <c r="C268" s="34">
        <v>1600</v>
      </c>
      <c r="D268" s="34">
        <v>1723</v>
      </c>
      <c r="E268" s="38">
        <f t="shared" si="40"/>
        <v>2.3899740350233367E-4</v>
      </c>
      <c r="F268" s="38">
        <f t="shared" si="41"/>
        <v>2.5836904964656333E-4</v>
      </c>
      <c r="G268" s="19"/>
    </row>
    <row r="269" spans="1:7">
      <c r="A269" s="12" t="s">
        <v>190</v>
      </c>
      <c r="B269" s="13" t="s">
        <v>191</v>
      </c>
      <c r="C269" s="34">
        <v>11000</v>
      </c>
      <c r="D269" s="34">
        <v>6419.62</v>
      </c>
      <c r="E269" s="38">
        <f t="shared" si="40"/>
        <v>1.643107149078544E-3</v>
      </c>
      <c r="F269" s="38">
        <f t="shared" si="41"/>
        <v>9.6264139204415026E-4</v>
      </c>
      <c r="G269" s="19"/>
    </row>
    <row r="270" spans="1:7">
      <c r="A270" s="12" t="s">
        <v>192</v>
      </c>
      <c r="B270" s="13" t="s">
        <v>193</v>
      </c>
      <c r="C270" s="34">
        <v>1000</v>
      </c>
      <c r="D270" s="34">
        <v>4435.6000000000004</v>
      </c>
      <c r="E270" s="38">
        <f t="shared" si="40"/>
        <v>1.4937337718895854E-4</v>
      </c>
      <c r="F270" s="38">
        <f t="shared" si="41"/>
        <v>6.6513160569489063E-4</v>
      </c>
      <c r="G270" s="19"/>
    </row>
    <row r="271" spans="1:7">
      <c r="A271" s="12" t="s">
        <v>194</v>
      </c>
      <c r="B271" s="13" t="s">
        <v>195</v>
      </c>
      <c r="C271" s="34">
        <v>0</v>
      </c>
      <c r="D271" s="34">
        <v>8785.2099999999991</v>
      </c>
      <c r="E271" s="38">
        <f t="shared" si="40"/>
        <v>0</v>
      </c>
      <c r="F271" s="38">
        <f t="shared" si="41"/>
        <v>1.3173687513902987E-3</v>
      </c>
      <c r="G271" s="19"/>
    </row>
    <row r="272" spans="1:7">
      <c r="A272" s="12" t="s">
        <v>198</v>
      </c>
      <c r="B272" s="13" t="s">
        <v>199</v>
      </c>
      <c r="C272" s="34">
        <v>3000</v>
      </c>
      <c r="D272" s="34">
        <v>6915.39</v>
      </c>
      <c r="E272" s="38">
        <f t="shared" si="40"/>
        <v>4.481201315668756E-4</v>
      </c>
      <c r="F272" s="38">
        <f t="shared" si="41"/>
        <v>1.0369835996722854E-3</v>
      </c>
      <c r="G272" s="19"/>
    </row>
    <row r="273" spans="1:7">
      <c r="A273" s="12" t="s">
        <v>200</v>
      </c>
      <c r="B273" s="13" t="s">
        <v>201</v>
      </c>
      <c r="C273" s="34">
        <v>1000</v>
      </c>
      <c r="D273" s="34">
        <v>292.10000000000002</v>
      </c>
      <c r="E273" s="38">
        <f t="shared" si="40"/>
        <v>1.4937337718895854E-4</v>
      </c>
      <c r="F273" s="38">
        <f t="shared" si="41"/>
        <v>4.3801276495508505E-5</v>
      </c>
      <c r="G273" s="19"/>
    </row>
    <row r="274" spans="1:7">
      <c r="A274" s="12" t="s">
        <v>387</v>
      </c>
      <c r="B274" s="13" t="s">
        <v>388</v>
      </c>
      <c r="C274" s="34">
        <v>8000</v>
      </c>
      <c r="D274" s="34">
        <v>0</v>
      </c>
      <c r="E274" s="38">
        <f t="shared" si="40"/>
        <v>1.1949870175116683E-3</v>
      </c>
      <c r="F274" s="38">
        <f t="shared" si="41"/>
        <v>0</v>
      </c>
      <c r="G274" s="19"/>
    </row>
    <row r="275" spans="1:7" s="25" customFormat="1">
      <c r="A275" s="12" t="s">
        <v>524</v>
      </c>
      <c r="B275" s="13" t="s">
        <v>515</v>
      </c>
      <c r="C275" s="34">
        <v>16104</v>
      </c>
      <c r="D275" s="34">
        <v>16104</v>
      </c>
      <c r="E275" s="38">
        <f t="shared" si="40"/>
        <v>2.4055088662509883E-3</v>
      </c>
      <c r="F275" s="38">
        <f t="shared" si="41"/>
        <v>2.4148433984377575E-3</v>
      </c>
      <c r="G275" s="19"/>
    </row>
    <row r="276" spans="1:7" s="25" customFormat="1">
      <c r="A276" s="12" t="s">
        <v>568</v>
      </c>
      <c r="B276" s="13" t="s">
        <v>516</v>
      </c>
      <c r="C276" s="34">
        <v>5000</v>
      </c>
      <c r="D276" s="34">
        <v>5000</v>
      </c>
      <c r="E276" s="38">
        <f t="shared" si="40"/>
        <v>7.4686688594479268E-4</v>
      </c>
      <c r="F276" s="38">
        <f t="shared" si="41"/>
        <v>7.4976508893372996E-4</v>
      </c>
      <c r="G276" s="19"/>
    </row>
    <row r="277" spans="1:7" s="25" customFormat="1">
      <c r="A277" s="12" t="s">
        <v>562</v>
      </c>
      <c r="B277" s="13" t="s">
        <v>517</v>
      </c>
      <c r="C277" s="34">
        <v>7000</v>
      </c>
      <c r="D277" s="34">
        <v>6710</v>
      </c>
      <c r="E277" s="38">
        <f t="shared" si="40"/>
        <v>1.0456136403227097E-3</v>
      </c>
      <c r="F277" s="38">
        <f t="shared" si="41"/>
        <v>1.0061847493490657E-3</v>
      </c>
      <c r="G277" s="19"/>
    </row>
    <row r="278" spans="1:7">
      <c r="A278" s="12" t="s">
        <v>551</v>
      </c>
      <c r="B278" s="13" t="s">
        <v>544</v>
      </c>
      <c r="C278" s="34"/>
      <c r="D278" s="34">
        <v>7976.64</v>
      </c>
      <c r="E278" s="38">
        <f t="shared" si="40"/>
        <v>0</v>
      </c>
      <c r="F278" s="38">
        <f t="shared" si="41"/>
        <v>1.1961212397984696E-3</v>
      </c>
      <c r="G278" s="19"/>
    </row>
    <row r="279" spans="1:7">
      <c r="A279" s="12" t="s">
        <v>552</v>
      </c>
      <c r="B279" s="13" t="s">
        <v>525</v>
      </c>
      <c r="C279" s="34"/>
      <c r="D279" s="34">
        <v>21267.65</v>
      </c>
      <c r="E279" s="38">
        <f t="shared" si="40"/>
        <v>0</v>
      </c>
      <c r="F279" s="38">
        <f t="shared" si="41"/>
        <v>3.1891482987322886E-3</v>
      </c>
      <c r="G279" s="19"/>
    </row>
    <row r="280" spans="1:7">
      <c r="A280" s="12" t="s">
        <v>568</v>
      </c>
      <c r="B280" s="13" t="s">
        <v>566</v>
      </c>
      <c r="C280" s="34"/>
      <c r="D280" s="34">
        <v>5000</v>
      </c>
      <c r="E280" s="38">
        <f t="shared" si="40"/>
        <v>0</v>
      </c>
      <c r="F280" s="38">
        <f t="shared" si="41"/>
        <v>7.4976508893372996E-4</v>
      </c>
      <c r="G280" s="19"/>
    </row>
    <row r="281" spans="1:7" s="3" customFormat="1">
      <c r="A281" s="10"/>
      <c r="B281" s="22" t="s">
        <v>393</v>
      </c>
      <c r="C281" s="22">
        <v>220804</v>
      </c>
      <c r="D281" s="22">
        <v>278194.42484162899</v>
      </c>
      <c r="E281" s="41">
        <f>SUM(E250:E280)</f>
        <v>3.2982239176830797E-2</v>
      </c>
      <c r="F281" s="41">
        <f>SUM(F250:F280)</f>
        <v>4.1716093536450345E-2</v>
      </c>
      <c r="G281" s="7"/>
    </row>
    <row r="282" spans="1:7" ht="23.25">
      <c r="B282" s="29" t="s">
        <v>453</v>
      </c>
      <c r="C282" s="1"/>
      <c r="D282" s="1"/>
      <c r="E282" s="15"/>
      <c r="F282" s="15"/>
    </row>
    <row r="283" spans="1:7" s="25" customFormat="1">
      <c r="A283" s="2" t="s">
        <v>3</v>
      </c>
      <c r="B283" s="2" t="s">
        <v>2</v>
      </c>
      <c r="C283" s="16" t="s">
        <v>487</v>
      </c>
      <c r="D283" s="16" t="s">
        <v>555</v>
      </c>
      <c r="E283" s="40" t="s">
        <v>572</v>
      </c>
      <c r="F283" s="40" t="s">
        <v>573</v>
      </c>
      <c r="G283" s="17"/>
    </row>
    <row r="284" spans="1:7">
      <c r="A284" s="12" t="s">
        <v>571</v>
      </c>
      <c r="B284" s="13" t="s">
        <v>408</v>
      </c>
      <c r="C284" s="34">
        <v>15000</v>
      </c>
      <c r="D284" s="34">
        <v>8337.1487915541293</v>
      </c>
      <c r="E284" s="38">
        <f t="shared" ref="E284:E289" si="42">C284/C$427</f>
        <v>2.2406006578343783E-3</v>
      </c>
      <c r="F284" s="38">
        <f t="shared" ref="F284:F289" si="43">D284/D$427</f>
        <v>1.2501806210306642E-3</v>
      </c>
      <c r="G284" s="19"/>
    </row>
    <row r="285" spans="1:7">
      <c r="A285" s="12" t="s">
        <v>571</v>
      </c>
      <c r="B285" s="13" t="s">
        <v>409</v>
      </c>
      <c r="C285" s="34">
        <v>4100</v>
      </c>
      <c r="D285" s="34">
        <v>2619.520513422483</v>
      </c>
      <c r="E285" s="38">
        <f t="shared" si="42"/>
        <v>6.1243084647473001E-4</v>
      </c>
      <c r="F285" s="38">
        <f t="shared" si="43"/>
        <v>3.9280500614198761E-4</v>
      </c>
      <c r="G285" s="19"/>
    </row>
    <row r="286" spans="1:7">
      <c r="A286" s="12" t="s">
        <v>571</v>
      </c>
      <c r="B286" s="13" t="s">
        <v>410</v>
      </c>
      <c r="C286" s="34">
        <v>5000</v>
      </c>
      <c r="D286" s="34">
        <v>5648.0608018559824</v>
      </c>
      <c r="E286" s="38">
        <f t="shared" si="42"/>
        <v>7.4686688594479268E-4</v>
      </c>
      <c r="F286" s="38">
        <f t="shared" si="43"/>
        <v>8.4694376188133294E-4</v>
      </c>
      <c r="G286" s="19"/>
    </row>
    <row r="287" spans="1:7">
      <c r="A287" s="12" t="s">
        <v>571</v>
      </c>
      <c r="B287" s="13" t="s">
        <v>411</v>
      </c>
      <c r="C287" s="34">
        <v>3000</v>
      </c>
      <c r="D287" s="34">
        <v>2156.1440626255926</v>
      </c>
      <c r="E287" s="38">
        <f t="shared" si="42"/>
        <v>4.481201315668756E-4</v>
      </c>
      <c r="F287" s="38">
        <f t="shared" si="43"/>
        <v>3.2332030897368224E-4</v>
      </c>
      <c r="G287" s="19"/>
    </row>
    <row r="288" spans="1:7">
      <c r="A288" s="12" t="s">
        <v>571</v>
      </c>
      <c r="B288" s="13" t="s">
        <v>412</v>
      </c>
      <c r="C288" s="34">
        <v>4500</v>
      </c>
      <c r="D288" s="34">
        <v>12755.195092185648</v>
      </c>
      <c r="E288" s="38">
        <f t="shared" si="42"/>
        <v>6.7218019735031348E-4</v>
      </c>
      <c r="F288" s="38">
        <f t="shared" si="43"/>
        <v>1.9126799965319297E-3</v>
      </c>
      <c r="G288" s="19"/>
    </row>
    <row r="289" spans="1:7" s="25" customFormat="1">
      <c r="A289" s="12" t="s">
        <v>571</v>
      </c>
      <c r="B289" s="13" t="s">
        <v>441</v>
      </c>
      <c r="C289" s="34">
        <v>3000</v>
      </c>
      <c r="D289" s="34">
        <v>0</v>
      </c>
      <c r="E289" s="38">
        <f t="shared" si="42"/>
        <v>4.481201315668756E-4</v>
      </c>
      <c r="F289" s="38">
        <f t="shared" si="43"/>
        <v>0</v>
      </c>
      <c r="G289" s="19"/>
    </row>
    <row r="290" spans="1:7" s="25" customFormat="1" hidden="1">
      <c r="A290" s="12"/>
      <c r="B290" s="13"/>
      <c r="C290" s="34"/>
      <c r="D290" s="34">
        <v>0</v>
      </c>
      <c r="E290" s="8" t="e">
        <f>#REF!-C290</f>
        <v>#REF!</v>
      </c>
      <c r="F290" s="8">
        <f>D290-C290</f>
        <v>0</v>
      </c>
      <c r="G290" s="19"/>
    </row>
    <row r="291" spans="1:7" s="25" customFormat="1" hidden="1">
      <c r="A291" s="12"/>
      <c r="B291" s="13"/>
      <c r="C291" s="34"/>
      <c r="D291" s="34">
        <v>0</v>
      </c>
      <c r="E291" s="8" t="e">
        <f>#REF!-C291</f>
        <v>#REF!</v>
      </c>
      <c r="F291" s="8">
        <f>D291-C291</f>
        <v>0</v>
      </c>
      <c r="G291" s="19"/>
    </row>
    <row r="292" spans="1:7" s="25" customFormat="1" hidden="1">
      <c r="A292" s="12"/>
      <c r="B292" s="13"/>
      <c r="C292" s="34"/>
      <c r="D292" s="34">
        <v>0</v>
      </c>
      <c r="E292" s="8" t="e">
        <f>#REF!-C292</f>
        <v>#REF!</v>
      </c>
      <c r="F292" s="8">
        <f>D292-C292</f>
        <v>0</v>
      </c>
      <c r="G292" s="19"/>
    </row>
    <row r="293" spans="1:7" s="25" customFormat="1" hidden="1">
      <c r="A293" s="12"/>
      <c r="B293" s="13"/>
      <c r="C293" s="34"/>
      <c r="D293" s="34">
        <v>0</v>
      </c>
      <c r="E293" s="8" t="e">
        <f>#REF!-C293</f>
        <v>#REF!</v>
      </c>
      <c r="F293" s="8">
        <f>D293-C293</f>
        <v>0</v>
      </c>
      <c r="G293" s="19"/>
    </row>
    <row r="294" spans="1:7" s="25" customFormat="1" hidden="1">
      <c r="A294" s="12"/>
      <c r="B294" s="13"/>
      <c r="C294" s="34"/>
      <c r="D294" s="34">
        <v>0</v>
      </c>
      <c r="E294" s="8" t="e">
        <f>#REF!-C294</f>
        <v>#REF!</v>
      </c>
      <c r="F294" s="8">
        <f>D294-C294</f>
        <v>0</v>
      </c>
      <c r="G294" s="19"/>
    </row>
    <row r="295" spans="1:7" s="3" customFormat="1">
      <c r="A295" s="10"/>
      <c r="B295" s="22" t="s">
        <v>454</v>
      </c>
      <c r="C295" s="14">
        <v>34600</v>
      </c>
      <c r="D295" s="14">
        <v>31516.069261643835</v>
      </c>
      <c r="E295" s="41">
        <f>C295/C$427</f>
        <v>5.1683188507379652E-3</v>
      </c>
      <c r="F295" s="41">
        <f>SUM(F284:F294)</f>
        <v>4.7259296945595967E-3</v>
      </c>
      <c r="G295" s="7"/>
    </row>
    <row r="296" spans="1:7" s="25" customFormat="1" ht="23.25">
      <c r="A296" s="9"/>
      <c r="B296" s="29" t="s">
        <v>455</v>
      </c>
      <c r="C296" s="1"/>
      <c r="D296" s="1"/>
      <c r="E296" s="15"/>
      <c r="F296" s="15"/>
    </row>
    <row r="297" spans="1:7" s="25" customFormat="1">
      <c r="A297" s="2" t="s">
        <v>3</v>
      </c>
      <c r="B297" s="2" t="s">
        <v>2</v>
      </c>
      <c r="C297" s="16" t="s">
        <v>487</v>
      </c>
      <c r="D297" s="16" t="s">
        <v>555</v>
      </c>
      <c r="E297" s="40" t="s">
        <v>572</v>
      </c>
      <c r="F297" s="40" t="s">
        <v>573</v>
      </c>
      <c r="G297" s="17"/>
    </row>
    <row r="298" spans="1:7" s="25" customFormat="1">
      <c r="A298" s="28" t="s">
        <v>408</v>
      </c>
      <c r="B298" s="26"/>
      <c r="C298" s="27"/>
      <c r="D298" s="27"/>
      <c r="E298" s="27"/>
      <c r="F298" s="27"/>
      <c r="G298" s="26"/>
    </row>
    <row r="299" spans="1:7">
      <c r="A299" s="12" t="s">
        <v>348</v>
      </c>
      <c r="B299" s="13" t="s">
        <v>495</v>
      </c>
      <c r="C299" s="34">
        <v>0</v>
      </c>
      <c r="D299" s="34">
        <v>0</v>
      </c>
      <c r="E299" s="38">
        <f t="shared" ref="E299:F303" si="44">C299/C$427</f>
        <v>0</v>
      </c>
      <c r="F299" s="38">
        <f t="shared" si="44"/>
        <v>0</v>
      </c>
      <c r="G299" s="35"/>
    </row>
    <row r="300" spans="1:7" s="25" customFormat="1">
      <c r="A300" s="12"/>
      <c r="B300" s="13" t="s">
        <v>496</v>
      </c>
      <c r="C300" s="34">
        <v>7500</v>
      </c>
      <c r="D300" s="34">
        <v>0</v>
      </c>
      <c r="E300" s="38">
        <f t="shared" si="44"/>
        <v>1.1203003289171891E-3</v>
      </c>
      <c r="F300" s="38">
        <f t="shared" si="44"/>
        <v>0</v>
      </c>
      <c r="G300" s="35" t="s">
        <v>532</v>
      </c>
    </row>
    <row r="301" spans="1:7">
      <c r="A301" s="12"/>
      <c r="B301" s="13" t="s">
        <v>497</v>
      </c>
      <c r="C301" s="34">
        <v>7500</v>
      </c>
      <c r="D301" s="34">
        <v>0</v>
      </c>
      <c r="E301" s="38">
        <f t="shared" si="44"/>
        <v>1.1203003289171891E-3</v>
      </c>
      <c r="F301" s="38">
        <f t="shared" si="44"/>
        <v>0</v>
      </c>
      <c r="G301" s="35" t="s">
        <v>532</v>
      </c>
    </row>
    <row r="302" spans="1:7" s="25" customFormat="1">
      <c r="A302" s="12" t="s">
        <v>76</v>
      </c>
      <c r="B302" s="13" t="s">
        <v>501</v>
      </c>
      <c r="C302" s="34">
        <v>0</v>
      </c>
      <c r="D302" s="34">
        <v>4000</v>
      </c>
      <c r="E302" s="38">
        <f t="shared" si="44"/>
        <v>0</v>
      </c>
      <c r="F302" s="38">
        <f t="shared" si="44"/>
        <v>5.9981207114698394E-4</v>
      </c>
      <c r="G302" s="19" t="s">
        <v>474</v>
      </c>
    </row>
    <row r="303" spans="1:7" s="25" customFormat="1">
      <c r="A303" s="12" t="s">
        <v>526</v>
      </c>
      <c r="B303" s="13" t="s">
        <v>481</v>
      </c>
      <c r="C303" s="34">
        <v>4725</v>
      </c>
      <c r="D303" s="34">
        <v>7686</v>
      </c>
      <c r="E303" s="38">
        <f t="shared" si="44"/>
        <v>7.0578920721782912E-4</v>
      </c>
      <c r="F303" s="38">
        <f t="shared" si="44"/>
        <v>1.1525388947089298E-3</v>
      </c>
      <c r="G303" s="19" t="s">
        <v>489</v>
      </c>
    </row>
    <row r="304" spans="1:7" s="25" customFormat="1" hidden="1">
      <c r="A304" s="12"/>
      <c r="B304" s="13"/>
      <c r="C304" s="34"/>
      <c r="D304" s="34">
        <v>0</v>
      </c>
      <c r="E304" s="8" t="e">
        <f>#REF!-C304</f>
        <v>#REF!</v>
      </c>
      <c r="F304" s="8">
        <f t="shared" ref="F304:F310" si="45">D304-C304</f>
        <v>0</v>
      </c>
      <c r="G304" s="19"/>
    </row>
    <row r="305" spans="1:7" s="25" customFormat="1" hidden="1">
      <c r="A305" s="12"/>
      <c r="B305" s="13"/>
      <c r="C305" s="34"/>
      <c r="D305" s="34">
        <v>0</v>
      </c>
      <c r="E305" s="8" t="e">
        <f>#REF!-C305</f>
        <v>#REF!</v>
      </c>
      <c r="F305" s="8">
        <f t="shared" si="45"/>
        <v>0</v>
      </c>
      <c r="G305" s="19"/>
    </row>
    <row r="306" spans="1:7" s="25" customFormat="1" hidden="1">
      <c r="A306" s="12"/>
      <c r="B306" s="13"/>
      <c r="C306" s="34"/>
      <c r="D306" s="34">
        <v>0</v>
      </c>
      <c r="E306" s="8" t="e">
        <f>#REF!-C306</f>
        <v>#REF!</v>
      </c>
      <c r="F306" s="8">
        <f t="shared" si="45"/>
        <v>0</v>
      </c>
      <c r="G306" s="19"/>
    </row>
    <row r="307" spans="1:7" s="25" customFormat="1" hidden="1">
      <c r="A307" s="12"/>
      <c r="B307" s="13"/>
      <c r="C307" s="34"/>
      <c r="D307" s="34">
        <v>0</v>
      </c>
      <c r="E307" s="8" t="e">
        <f>#REF!-C307</f>
        <v>#REF!</v>
      </c>
      <c r="F307" s="8">
        <f t="shared" si="45"/>
        <v>0</v>
      </c>
      <c r="G307" s="19"/>
    </row>
    <row r="308" spans="1:7" s="25" customFormat="1" hidden="1">
      <c r="A308" s="12"/>
      <c r="B308" s="13"/>
      <c r="C308" s="34"/>
      <c r="D308" s="34">
        <v>0</v>
      </c>
      <c r="E308" s="8" t="e">
        <f>#REF!-C308</f>
        <v>#REF!</v>
      </c>
      <c r="F308" s="8">
        <f t="shared" si="45"/>
        <v>0</v>
      </c>
      <c r="G308" s="19"/>
    </row>
    <row r="309" spans="1:7" s="25" customFormat="1" hidden="1">
      <c r="A309" s="12"/>
      <c r="B309" s="13"/>
      <c r="C309" s="34"/>
      <c r="D309" s="34">
        <v>0</v>
      </c>
      <c r="E309" s="8" t="e">
        <f>#REF!-C309</f>
        <v>#REF!</v>
      </c>
      <c r="F309" s="8">
        <f t="shared" si="45"/>
        <v>0</v>
      </c>
      <c r="G309" s="19"/>
    </row>
    <row r="310" spans="1:7" s="25" customFormat="1" hidden="1">
      <c r="A310" s="12"/>
      <c r="B310" s="13"/>
      <c r="C310" s="34"/>
      <c r="D310" s="34">
        <v>0</v>
      </c>
      <c r="E310" s="8" t="e">
        <f>#REF!-C310</f>
        <v>#REF!</v>
      </c>
      <c r="F310" s="8">
        <f t="shared" si="45"/>
        <v>0</v>
      </c>
      <c r="G310" s="19"/>
    </row>
    <row r="311" spans="1:7" s="25" customFormat="1">
      <c r="A311" s="28" t="s">
        <v>409</v>
      </c>
      <c r="B311" s="26"/>
      <c r="C311" s="27"/>
      <c r="D311" s="27"/>
      <c r="E311" s="27"/>
      <c r="F311" s="27"/>
      <c r="G311" s="26"/>
    </row>
    <row r="312" spans="1:7" s="25" customFormat="1" ht="28.5">
      <c r="A312" s="12" t="s">
        <v>527</v>
      </c>
      <c r="B312" s="13" t="s">
        <v>498</v>
      </c>
      <c r="C312" s="34">
        <v>10000</v>
      </c>
      <c r="D312" s="34">
        <v>15000</v>
      </c>
      <c r="E312" s="38">
        <f>C312/C$427</f>
        <v>1.4937337718895854E-3</v>
      </c>
      <c r="F312" s="38">
        <f>D312/D$427</f>
        <v>2.2492952668011898E-3</v>
      </c>
      <c r="G312" s="19" t="s">
        <v>490</v>
      </c>
    </row>
    <row r="313" spans="1:7" s="25" customFormat="1">
      <c r="A313" s="12" t="s">
        <v>86</v>
      </c>
      <c r="B313" s="13" t="s">
        <v>501</v>
      </c>
      <c r="C313" s="34"/>
      <c r="D313" s="34">
        <v>900</v>
      </c>
      <c r="E313" s="38">
        <f>C313/C$427</f>
        <v>0</v>
      </c>
      <c r="F313" s="38">
        <f>D313/D$427</f>
        <v>1.3495771600807138E-4</v>
      </c>
      <c r="G313" s="19"/>
    </row>
    <row r="314" spans="1:7" s="25" customFormat="1" hidden="1">
      <c r="A314" s="12"/>
      <c r="B314" s="13"/>
      <c r="C314" s="34"/>
      <c r="D314" s="34">
        <v>0</v>
      </c>
      <c r="E314" s="8"/>
      <c r="F314" s="8">
        <f>D314-C314</f>
        <v>0</v>
      </c>
      <c r="G314" s="19"/>
    </row>
    <row r="315" spans="1:7" hidden="1">
      <c r="A315" s="12"/>
      <c r="B315" s="13"/>
      <c r="C315" s="34"/>
      <c r="D315" s="34">
        <v>0</v>
      </c>
      <c r="E315" s="8" t="e">
        <f>#REF!-C315</f>
        <v>#REF!</v>
      </c>
      <c r="F315" s="8">
        <f>D315-C315</f>
        <v>0</v>
      </c>
      <c r="G315" s="19"/>
    </row>
    <row r="316" spans="1:7" hidden="1">
      <c r="A316" s="12"/>
      <c r="B316" s="13"/>
      <c r="C316" s="34"/>
      <c r="D316" s="34">
        <v>0</v>
      </c>
      <c r="E316" s="8" t="e">
        <f>#REF!-C316</f>
        <v>#REF!</v>
      </c>
      <c r="F316" s="8">
        <f>D316-C316</f>
        <v>0</v>
      </c>
      <c r="G316" s="19"/>
    </row>
    <row r="317" spans="1:7" s="25" customFormat="1" hidden="1">
      <c r="A317" s="12"/>
      <c r="B317" s="13"/>
      <c r="C317" s="34"/>
      <c r="D317" s="34">
        <v>0</v>
      </c>
      <c r="E317" s="8" t="e">
        <f>#REF!-C317</f>
        <v>#REF!</v>
      </c>
      <c r="F317" s="8">
        <f>D317-C317</f>
        <v>0</v>
      </c>
      <c r="G317" s="19"/>
    </row>
    <row r="318" spans="1:7" s="25" customFormat="1" hidden="1">
      <c r="A318" s="12"/>
      <c r="B318" s="13"/>
      <c r="C318" s="34"/>
      <c r="D318" s="34">
        <v>0</v>
      </c>
      <c r="E318" s="8" t="e">
        <f>#REF!-C318</f>
        <v>#REF!</v>
      </c>
      <c r="F318" s="8">
        <f>D318-C318</f>
        <v>0</v>
      </c>
      <c r="G318" s="19"/>
    </row>
    <row r="319" spans="1:7" s="25" customFormat="1">
      <c r="A319" s="28" t="s">
        <v>410</v>
      </c>
      <c r="B319" s="26"/>
      <c r="C319" s="27"/>
      <c r="D319" s="27"/>
      <c r="E319" s="27"/>
      <c r="F319" s="27"/>
      <c r="G319" s="26"/>
    </row>
    <row r="320" spans="1:7" s="25" customFormat="1" ht="17.45" customHeight="1">
      <c r="A320" s="12" t="s">
        <v>520</v>
      </c>
      <c r="B320" s="13" t="s">
        <v>501</v>
      </c>
      <c r="C320" s="34">
        <v>4500</v>
      </c>
      <c r="D320" s="34">
        <v>4500</v>
      </c>
      <c r="E320" s="38">
        <f t="shared" ref="E320:E325" si="46">C320/C$427</f>
        <v>6.7218019735031348E-4</v>
      </c>
      <c r="F320" s="38">
        <f t="shared" ref="F320:F325" si="47">D320/D$427</f>
        <v>6.7478858004035695E-4</v>
      </c>
      <c r="G320" s="19"/>
    </row>
    <row r="321" spans="1:7" s="25" customFormat="1" ht="17.45" hidden="1" customHeight="1">
      <c r="A321" s="12"/>
      <c r="B321" s="13" t="s">
        <v>485</v>
      </c>
      <c r="C321" s="34">
        <v>0</v>
      </c>
      <c r="D321" s="34">
        <v>0</v>
      </c>
      <c r="E321" s="38">
        <f t="shared" si="46"/>
        <v>0</v>
      </c>
      <c r="F321" s="38">
        <f t="shared" si="47"/>
        <v>0</v>
      </c>
      <c r="G321" s="19"/>
    </row>
    <row r="322" spans="1:7" s="25" customFormat="1" hidden="1">
      <c r="A322" s="12"/>
      <c r="B322" s="13" t="s">
        <v>503</v>
      </c>
      <c r="C322" s="34">
        <v>0</v>
      </c>
      <c r="D322" s="34">
        <v>0</v>
      </c>
      <c r="E322" s="38">
        <f t="shared" si="46"/>
        <v>0</v>
      </c>
      <c r="F322" s="38">
        <f t="shared" si="47"/>
        <v>0</v>
      </c>
      <c r="G322" s="19"/>
    </row>
    <row r="323" spans="1:7" s="25" customFormat="1">
      <c r="A323" s="12"/>
      <c r="B323" s="13" t="s">
        <v>471</v>
      </c>
      <c r="C323" s="34">
        <v>0</v>
      </c>
      <c r="D323" s="34">
        <v>0</v>
      </c>
      <c r="E323" s="38">
        <f t="shared" si="46"/>
        <v>0</v>
      </c>
      <c r="F323" s="38">
        <f t="shared" si="47"/>
        <v>0</v>
      </c>
      <c r="G323" s="19"/>
    </row>
    <row r="324" spans="1:7" s="25" customFormat="1" ht="28.5">
      <c r="A324" s="12" t="s">
        <v>520</v>
      </c>
      <c r="B324" s="13" t="s">
        <v>473</v>
      </c>
      <c r="C324" s="34">
        <v>19000</v>
      </c>
      <c r="D324" s="34">
        <v>9500</v>
      </c>
      <c r="E324" s="38">
        <f t="shared" si="46"/>
        <v>2.8380941665902123E-3</v>
      </c>
      <c r="F324" s="38">
        <f t="shared" si="47"/>
        <v>1.4245536689740869E-3</v>
      </c>
      <c r="G324" s="35" t="s">
        <v>533</v>
      </c>
    </row>
    <row r="325" spans="1:7" s="25" customFormat="1" ht="28.5">
      <c r="A325" s="12"/>
      <c r="B325" s="13" t="s">
        <v>492</v>
      </c>
      <c r="C325" s="34">
        <v>10000</v>
      </c>
      <c r="D325" s="34">
        <v>0</v>
      </c>
      <c r="E325" s="38">
        <f t="shared" si="46"/>
        <v>1.4937337718895854E-3</v>
      </c>
      <c r="F325" s="38">
        <f t="shared" si="47"/>
        <v>0</v>
      </c>
      <c r="G325" s="19" t="s">
        <v>493</v>
      </c>
    </row>
    <row r="326" spans="1:7" s="25" customFormat="1" hidden="1">
      <c r="A326" s="12"/>
      <c r="B326" s="13"/>
      <c r="C326" s="34"/>
      <c r="D326" s="34">
        <v>0</v>
      </c>
      <c r="E326" s="8"/>
      <c r="F326" s="8">
        <f>D326-C326</f>
        <v>0</v>
      </c>
      <c r="G326" s="19"/>
    </row>
    <row r="327" spans="1:7" s="25" customFormat="1" hidden="1">
      <c r="A327" s="12"/>
      <c r="B327" s="13"/>
      <c r="C327" s="34"/>
      <c r="D327" s="34">
        <v>0</v>
      </c>
      <c r="E327" s="8"/>
      <c r="F327" s="8">
        <f>D327-C327</f>
        <v>0</v>
      </c>
      <c r="G327" s="19"/>
    </row>
    <row r="328" spans="1:7" s="25" customFormat="1">
      <c r="A328" s="28" t="s">
        <v>411</v>
      </c>
      <c r="B328" s="26"/>
      <c r="C328" s="27"/>
      <c r="D328" s="27"/>
      <c r="E328" s="27"/>
      <c r="F328" s="27"/>
      <c r="G328" s="26"/>
    </row>
    <row r="329" spans="1:7" s="25" customFormat="1">
      <c r="A329" s="12" t="s">
        <v>100</v>
      </c>
      <c r="B329" s="13" t="s">
        <v>501</v>
      </c>
      <c r="C329" s="34">
        <v>3500</v>
      </c>
      <c r="D329" s="34">
        <v>4000</v>
      </c>
      <c r="E329" s="38">
        <f>C329/C$427</f>
        <v>5.2280682016135486E-4</v>
      </c>
      <c r="F329" s="38">
        <f>D329/D$427</f>
        <v>5.9981207114698394E-4</v>
      </c>
      <c r="G329" s="19"/>
    </row>
    <row r="330" spans="1:7" s="25" customFormat="1" ht="14.45" customHeight="1">
      <c r="A330" s="12"/>
      <c r="B330" s="13" t="s">
        <v>472</v>
      </c>
      <c r="C330" s="34"/>
      <c r="D330" s="34">
        <v>0</v>
      </c>
      <c r="E330" s="38">
        <f>C330/C$427</f>
        <v>0</v>
      </c>
      <c r="F330" s="38">
        <f>D330/D$427</f>
        <v>0</v>
      </c>
      <c r="G330" s="19" t="s">
        <v>491</v>
      </c>
    </row>
    <row r="331" spans="1:7" s="25" customFormat="1" hidden="1">
      <c r="A331" s="12"/>
      <c r="B331" s="13"/>
      <c r="C331" s="34"/>
      <c r="D331" s="34">
        <v>0</v>
      </c>
      <c r="E331" s="8" t="e">
        <f>#REF!-C331</f>
        <v>#REF!</v>
      </c>
      <c r="F331" s="8">
        <f t="shared" ref="F331:F336" si="48">D331-C331</f>
        <v>0</v>
      </c>
      <c r="G331" s="19"/>
    </row>
    <row r="332" spans="1:7" s="25" customFormat="1" hidden="1">
      <c r="A332" s="12"/>
      <c r="B332" s="13"/>
      <c r="C332" s="34"/>
      <c r="D332" s="34">
        <v>0</v>
      </c>
      <c r="E332" s="8" t="e">
        <f>#REF!-C332</f>
        <v>#REF!</v>
      </c>
      <c r="F332" s="8">
        <f t="shared" si="48"/>
        <v>0</v>
      </c>
      <c r="G332" s="19"/>
    </row>
    <row r="333" spans="1:7" s="25" customFormat="1" hidden="1">
      <c r="A333" s="12"/>
      <c r="B333" s="13"/>
      <c r="C333" s="34"/>
      <c r="D333" s="34">
        <v>0</v>
      </c>
      <c r="E333" s="8" t="e">
        <f>#REF!-C333</f>
        <v>#REF!</v>
      </c>
      <c r="F333" s="8">
        <f t="shared" si="48"/>
        <v>0</v>
      </c>
      <c r="G333" s="19"/>
    </row>
    <row r="334" spans="1:7" s="25" customFormat="1" hidden="1">
      <c r="A334" s="12"/>
      <c r="B334" s="13"/>
      <c r="C334" s="34"/>
      <c r="D334" s="34">
        <v>0</v>
      </c>
      <c r="E334" s="8" t="e">
        <f>#REF!-C334</f>
        <v>#REF!</v>
      </c>
      <c r="F334" s="8">
        <f t="shared" si="48"/>
        <v>0</v>
      </c>
      <c r="G334" s="19"/>
    </row>
    <row r="335" spans="1:7" s="25" customFormat="1" hidden="1">
      <c r="A335" s="12"/>
      <c r="B335" s="13"/>
      <c r="C335" s="34"/>
      <c r="D335" s="34">
        <v>0</v>
      </c>
      <c r="E335" s="8" t="e">
        <f>#REF!-C335</f>
        <v>#REF!</v>
      </c>
      <c r="F335" s="8">
        <f t="shared" si="48"/>
        <v>0</v>
      </c>
      <c r="G335" s="19"/>
    </row>
    <row r="336" spans="1:7" s="25" customFormat="1" hidden="1">
      <c r="A336" s="12"/>
      <c r="B336" s="13"/>
      <c r="C336" s="34"/>
      <c r="D336" s="34">
        <v>0</v>
      </c>
      <c r="E336" s="8" t="e">
        <f>#REF!-C336</f>
        <v>#REF!</v>
      </c>
      <c r="F336" s="8">
        <f t="shared" si="48"/>
        <v>0</v>
      </c>
      <c r="G336" s="19"/>
    </row>
    <row r="337" spans="1:7" s="25" customFormat="1">
      <c r="A337" s="28" t="s">
        <v>412</v>
      </c>
      <c r="B337" s="26"/>
      <c r="C337" s="27"/>
      <c r="D337" s="27"/>
      <c r="E337" s="27"/>
      <c r="F337" s="27"/>
      <c r="G337" s="26"/>
    </row>
    <row r="338" spans="1:7" s="25" customFormat="1">
      <c r="A338" s="12" t="s">
        <v>107</v>
      </c>
      <c r="B338" s="13" t="s">
        <v>561</v>
      </c>
      <c r="C338" s="34"/>
      <c r="D338" s="34">
        <v>4000</v>
      </c>
      <c r="E338" s="38">
        <f>C338/C$427</f>
        <v>0</v>
      </c>
      <c r="F338" s="38">
        <f>D338/D$427</f>
        <v>5.9981207114698394E-4</v>
      </c>
      <c r="G338" s="19"/>
    </row>
    <row r="339" spans="1:7" s="25" customFormat="1" hidden="1">
      <c r="A339" s="12"/>
      <c r="B339" s="13"/>
      <c r="C339" s="34"/>
      <c r="D339" s="34">
        <v>0</v>
      </c>
      <c r="E339" s="8"/>
      <c r="F339" s="8">
        <f t="shared" ref="F339:F345" si="49">D339-C339</f>
        <v>0</v>
      </c>
      <c r="G339" s="19"/>
    </row>
    <row r="340" spans="1:7" s="25" customFormat="1" hidden="1">
      <c r="A340" s="12"/>
      <c r="B340" s="13"/>
      <c r="C340" s="34"/>
      <c r="D340" s="34">
        <v>0</v>
      </c>
      <c r="E340" s="8"/>
      <c r="F340" s="8">
        <f t="shared" si="49"/>
        <v>0</v>
      </c>
      <c r="G340" s="19"/>
    </row>
    <row r="341" spans="1:7" hidden="1">
      <c r="A341" s="12"/>
      <c r="B341" s="13"/>
      <c r="C341" s="34"/>
      <c r="D341" s="34">
        <v>0</v>
      </c>
      <c r="E341" s="8" t="e">
        <f>#REF!-C341</f>
        <v>#REF!</v>
      </c>
      <c r="F341" s="8">
        <f t="shared" si="49"/>
        <v>0</v>
      </c>
      <c r="G341" s="19"/>
    </row>
    <row r="342" spans="1:7" hidden="1">
      <c r="A342" s="12"/>
      <c r="B342" s="13"/>
      <c r="C342" s="34"/>
      <c r="D342" s="34">
        <v>0</v>
      </c>
      <c r="E342" s="8" t="e">
        <f>#REF!-C342</f>
        <v>#REF!</v>
      </c>
      <c r="F342" s="8">
        <f t="shared" si="49"/>
        <v>0</v>
      </c>
      <c r="G342" s="19"/>
    </row>
    <row r="343" spans="1:7" s="25" customFormat="1" hidden="1">
      <c r="A343" s="12"/>
      <c r="B343" s="13"/>
      <c r="C343" s="34"/>
      <c r="D343" s="34">
        <v>0</v>
      </c>
      <c r="E343" s="8" t="e">
        <f>#REF!-C343</f>
        <v>#REF!</v>
      </c>
      <c r="F343" s="8">
        <f t="shared" si="49"/>
        <v>0</v>
      </c>
      <c r="G343" s="18"/>
    </row>
    <row r="344" spans="1:7" s="25" customFormat="1" hidden="1">
      <c r="A344" s="12"/>
      <c r="B344" s="13"/>
      <c r="C344" s="34"/>
      <c r="D344" s="34">
        <v>0</v>
      </c>
      <c r="E344" s="8" t="e">
        <f>#REF!-C344</f>
        <v>#REF!</v>
      </c>
      <c r="F344" s="8">
        <f t="shared" si="49"/>
        <v>0</v>
      </c>
      <c r="G344" s="18"/>
    </row>
    <row r="345" spans="1:7" s="25" customFormat="1" hidden="1">
      <c r="A345" s="12"/>
      <c r="B345" s="13"/>
      <c r="C345" s="34"/>
      <c r="D345" s="34">
        <v>0</v>
      </c>
      <c r="E345" s="8" t="e">
        <f>#REF!-C345</f>
        <v>#REF!</v>
      </c>
      <c r="F345" s="8">
        <f t="shared" si="49"/>
        <v>0</v>
      </c>
      <c r="G345" s="18"/>
    </row>
    <row r="346" spans="1:7" s="25" customFormat="1">
      <c r="A346" s="28" t="s">
        <v>440</v>
      </c>
      <c r="B346" s="26"/>
      <c r="C346" s="27"/>
      <c r="D346" s="27"/>
      <c r="E346" s="27"/>
      <c r="F346" s="27"/>
      <c r="G346" s="26"/>
    </row>
    <row r="347" spans="1:7" s="25" customFormat="1" ht="15.75" customHeight="1">
      <c r="A347" s="12" t="s">
        <v>444</v>
      </c>
      <c r="B347" s="13" t="s">
        <v>508</v>
      </c>
      <c r="C347" s="34">
        <v>68000</v>
      </c>
      <c r="D347" s="34">
        <v>62286.740000000005</v>
      </c>
      <c r="E347" s="38">
        <f t="shared" ref="E347:E354" si="50">C347/C$427</f>
        <v>1.015738964884918E-2</v>
      </c>
      <c r="F347" s="38">
        <f t="shared" ref="F347:F354" si="51">D347/D$427</f>
        <v>9.3400846310984238E-3</v>
      </c>
      <c r="G347" s="19"/>
    </row>
    <row r="348" spans="1:7" s="25" customFormat="1" ht="15.75" customHeight="1">
      <c r="A348" s="12" t="s">
        <v>528</v>
      </c>
      <c r="B348" s="13" t="s">
        <v>509</v>
      </c>
      <c r="C348" s="34">
        <v>18000</v>
      </c>
      <c r="D348" s="34">
        <v>12690.9</v>
      </c>
      <c r="E348" s="38">
        <f t="shared" si="50"/>
        <v>2.6887207894012539E-3</v>
      </c>
      <c r="F348" s="38">
        <f t="shared" si="51"/>
        <v>1.9030387534298148E-3</v>
      </c>
      <c r="G348" s="19" t="s">
        <v>480</v>
      </c>
    </row>
    <row r="349" spans="1:7" s="25" customFormat="1" ht="28.5">
      <c r="A349" s="12"/>
      <c r="B349" s="13" t="s">
        <v>510</v>
      </c>
      <c r="C349" s="34">
        <v>0</v>
      </c>
      <c r="D349" s="34">
        <v>0</v>
      </c>
      <c r="E349" s="38">
        <f t="shared" si="50"/>
        <v>0</v>
      </c>
      <c r="F349" s="38">
        <f t="shared" si="51"/>
        <v>0</v>
      </c>
      <c r="G349" s="19"/>
    </row>
    <row r="350" spans="1:7" s="25" customFormat="1" ht="28.5">
      <c r="A350" s="12"/>
      <c r="B350" s="13" t="s">
        <v>511</v>
      </c>
      <c r="C350" s="34">
        <v>0</v>
      </c>
      <c r="D350" s="34">
        <v>0</v>
      </c>
      <c r="E350" s="38">
        <f t="shared" si="50"/>
        <v>0</v>
      </c>
      <c r="F350" s="38">
        <f t="shared" si="51"/>
        <v>0</v>
      </c>
      <c r="G350" s="19"/>
    </row>
    <row r="351" spans="1:7" s="25" customFormat="1">
      <c r="A351" s="12" t="s">
        <v>196</v>
      </c>
      <c r="B351" s="13" t="s">
        <v>475</v>
      </c>
      <c r="C351" s="34">
        <v>23000</v>
      </c>
      <c r="D351" s="34">
        <v>22010.57</v>
      </c>
      <c r="E351" s="38">
        <f t="shared" si="50"/>
        <v>3.4355876753460464E-3</v>
      </c>
      <c r="F351" s="38">
        <f t="shared" si="51"/>
        <v>3.3005513947064178E-3</v>
      </c>
      <c r="G351" s="19"/>
    </row>
    <row r="352" spans="1:7" s="25" customFormat="1">
      <c r="A352" s="12" t="s">
        <v>197</v>
      </c>
      <c r="B352" s="13" t="s">
        <v>512</v>
      </c>
      <c r="C352" s="34">
        <v>14000</v>
      </c>
      <c r="D352" s="34">
        <v>8825</v>
      </c>
      <c r="E352" s="38">
        <f t="shared" si="50"/>
        <v>2.0912272806454194E-3</v>
      </c>
      <c r="F352" s="38">
        <f t="shared" si="51"/>
        <v>1.3233353819680335E-3</v>
      </c>
      <c r="G352" s="19" t="s">
        <v>479</v>
      </c>
    </row>
    <row r="353" spans="1:7" s="25" customFormat="1">
      <c r="A353" s="12" t="s">
        <v>529</v>
      </c>
      <c r="B353" s="13" t="s">
        <v>476</v>
      </c>
      <c r="C353" s="34">
        <v>48400</v>
      </c>
      <c r="D353" s="34">
        <v>45521.05</v>
      </c>
      <c r="E353" s="38">
        <f t="shared" si="50"/>
        <v>7.2296714559455929E-3</v>
      </c>
      <c r="F353" s="38">
        <f t="shared" si="51"/>
        <v>6.8260188203213539E-3</v>
      </c>
      <c r="G353" s="19" t="s">
        <v>477</v>
      </c>
    </row>
    <row r="354" spans="1:7" s="25" customFormat="1">
      <c r="A354" s="12" t="s">
        <v>530</v>
      </c>
      <c r="B354" s="13" t="s">
        <v>531</v>
      </c>
      <c r="C354" s="34">
        <v>1000</v>
      </c>
      <c r="D354" s="34">
        <v>9745.26</v>
      </c>
      <c r="E354" s="38">
        <f t="shared" si="50"/>
        <v>1.4937337718895854E-4</v>
      </c>
      <c r="F354" s="38">
        <f t="shared" si="51"/>
        <v>1.4613311461164644E-3</v>
      </c>
      <c r="G354" s="19"/>
    </row>
    <row r="355" spans="1:7" s="25" customFormat="1" ht="17.25" hidden="1" customHeight="1">
      <c r="A355" s="12"/>
      <c r="B355" s="13"/>
      <c r="C355" s="34"/>
      <c r="D355" s="34">
        <v>0</v>
      </c>
      <c r="E355" s="8" t="e">
        <f>#REF!-C355</f>
        <v>#REF!</v>
      </c>
      <c r="F355" s="8">
        <f t="shared" ref="F355:F367" si="52">D355-C355</f>
        <v>0</v>
      </c>
      <c r="G355" s="19"/>
    </row>
    <row r="356" spans="1:7" s="25" customFormat="1" ht="17.25" hidden="1" customHeight="1">
      <c r="A356" s="12"/>
      <c r="B356" s="13"/>
      <c r="C356" s="34"/>
      <c r="D356" s="34">
        <v>0</v>
      </c>
      <c r="E356" s="8" t="e">
        <f>#REF!-C356</f>
        <v>#REF!</v>
      </c>
      <c r="F356" s="8">
        <f t="shared" si="52"/>
        <v>0</v>
      </c>
      <c r="G356" s="19"/>
    </row>
    <row r="357" spans="1:7" s="25" customFormat="1" ht="17.25" hidden="1" customHeight="1">
      <c r="A357" s="12"/>
      <c r="B357" s="13"/>
      <c r="C357" s="34"/>
      <c r="D357" s="34">
        <v>0</v>
      </c>
      <c r="E357" s="8" t="e">
        <f>#REF!-C357</f>
        <v>#REF!</v>
      </c>
      <c r="F357" s="8">
        <f t="shared" si="52"/>
        <v>0</v>
      </c>
      <c r="G357" s="19"/>
    </row>
    <row r="358" spans="1:7" s="25" customFormat="1" ht="17.25" hidden="1" customHeight="1">
      <c r="A358" s="12"/>
      <c r="B358" s="13"/>
      <c r="C358" s="34"/>
      <c r="D358" s="34">
        <v>0</v>
      </c>
      <c r="E358" s="8" t="e">
        <f>#REF!-C358</f>
        <v>#REF!</v>
      </c>
      <c r="F358" s="8">
        <f t="shared" si="52"/>
        <v>0</v>
      </c>
      <c r="G358" s="19"/>
    </row>
    <row r="359" spans="1:7" s="25" customFormat="1" hidden="1">
      <c r="A359" s="12"/>
      <c r="B359" s="13"/>
      <c r="C359" s="34"/>
      <c r="D359" s="34">
        <v>0</v>
      </c>
      <c r="E359" s="8" t="e">
        <f>#REF!-C359</f>
        <v>#REF!</v>
      </c>
      <c r="F359" s="8">
        <f t="shared" si="52"/>
        <v>0</v>
      </c>
      <c r="G359" s="19"/>
    </row>
    <row r="360" spans="1:7" s="25" customFormat="1" hidden="1">
      <c r="A360" s="12"/>
      <c r="B360" s="13"/>
      <c r="C360" s="34"/>
      <c r="D360" s="34">
        <v>0</v>
      </c>
      <c r="E360" s="8" t="e">
        <f>#REF!-C360</f>
        <v>#REF!</v>
      </c>
      <c r="F360" s="8">
        <f t="shared" si="52"/>
        <v>0</v>
      </c>
      <c r="G360" s="19"/>
    </row>
    <row r="361" spans="1:7" s="25" customFormat="1" hidden="1">
      <c r="A361" s="12"/>
      <c r="B361" s="13"/>
      <c r="C361" s="34"/>
      <c r="D361" s="34">
        <v>0</v>
      </c>
      <c r="E361" s="8" t="e">
        <f>#REF!-C361</f>
        <v>#REF!</v>
      </c>
      <c r="F361" s="8">
        <f t="shared" si="52"/>
        <v>0</v>
      </c>
      <c r="G361" s="19"/>
    </row>
    <row r="362" spans="1:7" s="25" customFormat="1" hidden="1">
      <c r="A362" s="12"/>
      <c r="B362" s="13"/>
      <c r="C362" s="34"/>
      <c r="D362" s="34">
        <v>0</v>
      </c>
      <c r="E362" s="8" t="e">
        <f>#REF!-C362</f>
        <v>#REF!</v>
      </c>
      <c r="F362" s="8">
        <f t="shared" si="52"/>
        <v>0</v>
      </c>
      <c r="G362" s="19"/>
    </row>
    <row r="363" spans="1:7" s="25" customFormat="1" hidden="1">
      <c r="A363" s="12"/>
      <c r="B363" s="13"/>
      <c r="C363" s="34"/>
      <c r="D363" s="34">
        <v>0</v>
      </c>
      <c r="E363" s="8" t="e">
        <f>#REF!-C363</f>
        <v>#REF!</v>
      </c>
      <c r="F363" s="8">
        <f t="shared" si="52"/>
        <v>0</v>
      </c>
      <c r="G363" s="19"/>
    </row>
    <row r="364" spans="1:7" s="25" customFormat="1" hidden="1">
      <c r="A364" s="12"/>
      <c r="B364" s="13"/>
      <c r="C364" s="34"/>
      <c r="D364" s="34">
        <v>0</v>
      </c>
      <c r="E364" s="8" t="e">
        <f>#REF!-C364</f>
        <v>#REF!</v>
      </c>
      <c r="F364" s="8">
        <f t="shared" si="52"/>
        <v>0</v>
      </c>
      <c r="G364" s="19"/>
    </row>
    <row r="365" spans="1:7" s="25" customFormat="1" hidden="1">
      <c r="A365" s="12"/>
      <c r="B365" s="13"/>
      <c r="C365" s="34"/>
      <c r="D365" s="34">
        <v>0</v>
      </c>
      <c r="E365" s="8" t="e">
        <f>#REF!-C365</f>
        <v>#REF!</v>
      </c>
      <c r="F365" s="8">
        <f t="shared" si="52"/>
        <v>0</v>
      </c>
      <c r="G365" s="19"/>
    </row>
    <row r="366" spans="1:7" s="25" customFormat="1" hidden="1">
      <c r="A366" s="12"/>
      <c r="B366" s="13"/>
      <c r="C366" s="34"/>
      <c r="D366" s="34">
        <v>0</v>
      </c>
      <c r="E366" s="8" t="e">
        <f>#REF!-C366</f>
        <v>#REF!</v>
      </c>
      <c r="F366" s="8">
        <f t="shared" si="52"/>
        <v>0</v>
      </c>
      <c r="G366" s="19"/>
    </row>
    <row r="367" spans="1:7" s="25" customFormat="1" hidden="1">
      <c r="A367" s="12"/>
      <c r="B367" s="13"/>
      <c r="C367" s="34"/>
      <c r="D367" s="34">
        <v>0</v>
      </c>
      <c r="E367" s="8" t="e">
        <f>#REF!-C367</f>
        <v>#REF!</v>
      </c>
      <c r="F367" s="8">
        <f t="shared" si="52"/>
        <v>0</v>
      </c>
      <c r="G367" s="19"/>
    </row>
    <row r="368" spans="1:7" s="3" customFormat="1">
      <c r="A368" s="10"/>
      <c r="B368" s="22" t="s">
        <v>456</v>
      </c>
      <c r="C368" s="14">
        <v>239125</v>
      </c>
      <c r="D368" s="14">
        <v>210665.52000000002</v>
      </c>
      <c r="E368" s="41">
        <f>C368/C$427</f>
        <v>3.571890882030971E-2</v>
      </c>
      <c r="F368" s="41">
        <f>SUM(F299:F367)</f>
        <v>3.1589930467614089E-2</v>
      </c>
      <c r="G368" s="7"/>
    </row>
    <row r="369" spans="1:7" s="25" customFormat="1" ht="23.25">
      <c r="A369" s="9"/>
      <c r="B369" s="29" t="s">
        <v>457</v>
      </c>
      <c r="C369" s="1"/>
      <c r="D369" s="1"/>
      <c r="E369" s="5"/>
      <c r="F369" s="5"/>
    </row>
    <row r="370" spans="1:7">
      <c r="A370" s="2" t="s">
        <v>3</v>
      </c>
      <c r="B370" s="2" t="s">
        <v>2</v>
      </c>
      <c r="C370" s="16" t="s">
        <v>487</v>
      </c>
      <c r="D370" s="16" t="s">
        <v>555</v>
      </c>
      <c r="E370" s="40" t="s">
        <v>572</v>
      </c>
      <c r="F370" s="40" t="s">
        <v>573</v>
      </c>
      <c r="G370" s="17"/>
    </row>
    <row r="371" spans="1:7" s="25" customFormat="1">
      <c r="A371" s="28" t="s">
        <v>408</v>
      </c>
      <c r="B371" s="26"/>
      <c r="C371" s="27"/>
      <c r="D371" s="27"/>
      <c r="E371" s="27"/>
      <c r="F371" s="27"/>
      <c r="G371" s="26"/>
    </row>
    <row r="372" spans="1:7" s="25" customFormat="1" hidden="1">
      <c r="A372" s="12" t="s">
        <v>340</v>
      </c>
      <c r="B372" s="13" t="s">
        <v>341</v>
      </c>
      <c r="C372" s="34">
        <v>0</v>
      </c>
      <c r="D372" s="34">
        <v>0</v>
      </c>
      <c r="E372" s="8" t="e">
        <f>#REF!-C372</f>
        <v>#REF!</v>
      </c>
      <c r="F372" s="8">
        <f>D372-C372</f>
        <v>0</v>
      </c>
      <c r="G372" s="19"/>
    </row>
    <row r="373" spans="1:7" s="25" customFormat="1">
      <c r="A373" s="12" t="s">
        <v>342</v>
      </c>
      <c r="B373" s="13" t="s">
        <v>343</v>
      </c>
      <c r="C373" s="34">
        <v>30000</v>
      </c>
      <c r="D373" s="34">
        <v>34210.729999999996</v>
      </c>
      <c r="E373" s="38">
        <f t="shared" ref="E373:F375" si="53">C373/C$427</f>
        <v>4.4812013156687565E-3</v>
      </c>
      <c r="F373" s="38">
        <f t="shared" si="53"/>
        <v>5.1300022041875643E-3</v>
      </c>
      <c r="G373" s="19" t="s">
        <v>534</v>
      </c>
    </row>
    <row r="374" spans="1:7" s="25" customFormat="1">
      <c r="A374" s="12" t="s">
        <v>344</v>
      </c>
      <c r="B374" s="13" t="s">
        <v>345</v>
      </c>
      <c r="C374" s="34">
        <v>30000</v>
      </c>
      <c r="D374" s="34">
        <v>37578.959999999999</v>
      </c>
      <c r="E374" s="38">
        <f t="shared" si="53"/>
        <v>4.4812013156687565E-3</v>
      </c>
      <c r="F374" s="38">
        <f t="shared" si="53"/>
        <v>5.6350784572874162E-3</v>
      </c>
      <c r="G374" s="19" t="s">
        <v>535</v>
      </c>
    </row>
    <row r="375" spans="1:7" s="25" customFormat="1">
      <c r="A375" s="12" t="s">
        <v>346</v>
      </c>
      <c r="B375" s="13" t="s">
        <v>347</v>
      </c>
      <c r="C375" s="34">
        <v>14100</v>
      </c>
      <c r="D375" s="34">
        <v>10126.39</v>
      </c>
      <c r="E375" s="38">
        <f t="shared" si="53"/>
        <v>2.1061646183643153E-3</v>
      </c>
      <c r="F375" s="38">
        <f t="shared" si="53"/>
        <v>1.5184827397855267E-3</v>
      </c>
      <c r="G375" s="19"/>
    </row>
    <row r="376" spans="1:7" s="25" customFormat="1" hidden="1">
      <c r="A376" s="12"/>
      <c r="B376" s="13"/>
      <c r="C376" s="34"/>
      <c r="D376" s="34">
        <v>0</v>
      </c>
      <c r="E376" s="8"/>
      <c r="F376" s="8">
        <f>D376-C376</f>
        <v>0</v>
      </c>
      <c r="G376" s="19"/>
    </row>
    <row r="377" spans="1:7" hidden="1">
      <c r="A377" s="12"/>
      <c r="B377" s="13"/>
      <c r="C377" s="34"/>
      <c r="D377" s="34">
        <v>0</v>
      </c>
      <c r="E377" s="8"/>
      <c r="F377" s="8">
        <f>D377-C377</f>
        <v>0</v>
      </c>
      <c r="G377" s="19"/>
    </row>
    <row r="378" spans="1:7" s="25" customFormat="1">
      <c r="A378" s="28" t="s">
        <v>409</v>
      </c>
      <c r="B378" s="26"/>
      <c r="C378" s="27"/>
      <c r="D378" s="27"/>
      <c r="E378" s="27"/>
      <c r="F378" s="27"/>
      <c r="G378" s="26"/>
    </row>
    <row r="379" spans="1:7" s="25" customFormat="1" hidden="1">
      <c r="A379" s="12" t="s">
        <v>349</v>
      </c>
      <c r="B379" s="13" t="s">
        <v>350</v>
      </c>
      <c r="C379" s="34">
        <v>0</v>
      </c>
      <c r="D379" s="34">
        <v>0</v>
      </c>
      <c r="E379" s="8" t="e">
        <f>#REF!-C379</f>
        <v>#REF!</v>
      </c>
      <c r="F379" s="8">
        <f>D379-C379</f>
        <v>0</v>
      </c>
      <c r="G379" s="19"/>
    </row>
    <row r="380" spans="1:7" s="25" customFormat="1">
      <c r="A380" s="12" t="s">
        <v>351</v>
      </c>
      <c r="B380" s="13" t="s">
        <v>352</v>
      </c>
      <c r="C380" s="34">
        <v>21000</v>
      </c>
      <c r="D380" s="34">
        <v>7612.8</v>
      </c>
      <c r="E380" s="38">
        <f t="shared" ref="E380:F382" si="54">C380/C$427</f>
        <v>3.1368409209681291E-3</v>
      </c>
      <c r="F380" s="38">
        <f t="shared" si="54"/>
        <v>1.14156233380694E-3</v>
      </c>
      <c r="G380" s="19" t="s">
        <v>536</v>
      </c>
    </row>
    <row r="381" spans="1:7" s="25" customFormat="1">
      <c r="A381" s="12" t="s">
        <v>353</v>
      </c>
      <c r="B381" s="13" t="s">
        <v>354</v>
      </c>
      <c r="C381" s="34">
        <v>20000</v>
      </c>
      <c r="D381" s="34">
        <v>17379.43</v>
      </c>
      <c r="E381" s="38">
        <f t="shared" si="54"/>
        <v>2.9874675437791707E-3</v>
      </c>
      <c r="F381" s="38">
        <f t="shared" si="54"/>
        <v>2.6060979759135071E-3</v>
      </c>
      <c r="G381" s="19" t="s">
        <v>537</v>
      </c>
    </row>
    <row r="382" spans="1:7" s="25" customFormat="1">
      <c r="A382" s="12" t="s">
        <v>355</v>
      </c>
      <c r="B382" s="13" t="s">
        <v>356</v>
      </c>
      <c r="C382" s="34">
        <v>5000</v>
      </c>
      <c r="D382" s="34">
        <v>0</v>
      </c>
      <c r="E382" s="38">
        <f t="shared" si="54"/>
        <v>7.4686688594479268E-4</v>
      </c>
      <c r="F382" s="38">
        <f t="shared" si="54"/>
        <v>0</v>
      </c>
      <c r="G382" s="19"/>
    </row>
    <row r="383" spans="1:7" s="25" customFormat="1" hidden="1">
      <c r="A383" s="12"/>
      <c r="B383" s="13"/>
      <c r="C383" s="34"/>
      <c r="D383" s="34">
        <v>0</v>
      </c>
      <c r="E383" s="8"/>
      <c r="F383" s="8">
        <f>D383-C383</f>
        <v>0</v>
      </c>
      <c r="G383" s="19"/>
    </row>
    <row r="384" spans="1:7" s="25" customFormat="1" hidden="1">
      <c r="A384" s="12"/>
      <c r="B384" s="13"/>
      <c r="C384" s="34"/>
      <c r="D384" s="34">
        <v>0</v>
      </c>
      <c r="E384" s="8" t="e">
        <f>#REF!-C384</f>
        <v>#REF!</v>
      </c>
      <c r="F384" s="8">
        <f>D384-C384</f>
        <v>0</v>
      </c>
      <c r="G384" s="19"/>
    </row>
    <row r="385" spans="1:7" hidden="1">
      <c r="A385" s="12"/>
      <c r="B385" s="13"/>
      <c r="C385" s="34"/>
      <c r="D385" s="34">
        <v>0</v>
      </c>
      <c r="E385" s="8" t="e">
        <f>#REF!-C385</f>
        <v>#REF!</v>
      </c>
      <c r="F385" s="8">
        <f>D385-C385</f>
        <v>0</v>
      </c>
      <c r="G385" s="19"/>
    </row>
    <row r="386" spans="1:7" s="25" customFormat="1">
      <c r="A386" s="28" t="s">
        <v>410</v>
      </c>
      <c r="B386" s="26"/>
      <c r="C386" s="27"/>
      <c r="D386" s="27"/>
      <c r="E386" s="27"/>
      <c r="F386" s="27"/>
      <c r="G386" s="26"/>
    </row>
    <row r="387" spans="1:7" s="25" customFormat="1" ht="16.899999999999999" hidden="1" customHeight="1">
      <c r="A387" s="12" t="s">
        <v>359</v>
      </c>
      <c r="B387" s="13" t="s">
        <v>360</v>
      </c>
      <c r="C387" s="34">
        <v>0</v>
      </c>
      <c r="D387" s="34">
        <v>0</v>
      </c>
      <c r="E387" s="8" t="e">
        <f>#REF!-C387</f>
        <v>#REF!</v>
      </c>
      <c r="F387" s="8">
        <f>D387-C387</f>
        <v>0</v>
      </c>
      <c r="G387" s="19"/>
    </row>
    <row r="388" spans="1:7" s="25" customFormat="1" ht="17.45" customHeight="1">
      <c r="A388" s="12" t="s">
        <v>361</v>
      </c>
      <c r="B388" s="13" t="s">
        <v>362</v>
      </c>
      <c r="C388" s="34">
        <v>26000</v>
      </c>
      <c r="D388" s="34">
        <v>26011.54</v>
      </c>
      <c r="E388" s="38">
        <f t="shared" ref="E388:F390" si="55">C388/C$427</f>
        <v>3.883707806912922E-3</v>
      </c>
      <c r="F388" s="38">
        <f t="shared" si="55"/>
        <v>3.9005089202806551E-3</v>
      </c>
      <c r="G388" s="19" t="s">
        <v>538</v>
      </c>
    </row>
    <row r="389" spans="1:7" s="25" customFormat="1">
      <c r="A389" s="12" t="s">
        <v>363</v>
      </c>
      <c r="B389" s="13" t="s">
        <v>364</v>
      </c>
      <c r="C389" s="34">
        <v>31396.46</v>
      </c>
      <c r="D389" s="34">
        <v>32688.720000000001</v>
      </c>
      <c r="E389" s="38">
        <f t="shared" si="55"/>
        <v>4.6897952619780487E-3</v>
      </c>
      <c r="F389" s="38">
        <f t="shared" si="55"/>
        <v>4.9017722115859601E-3</v>
      </c>
      <c r="G389" s="19" t="s">
        <v>539</v>
      </c>
    </row>
    <row r="390" spans="1:7" s="25" customFormat="1">
      <c r="A390" s="12" t="s">
        <v>365</v>
      </c>
      <c r="B390" s="13" t="s">
        <v>366</v>
      </c>
      <c r="C390" s="34">
        <v>15000</v>
      </c>
      <c r="D390" s="34">
        <v>6331.08</v>
      </c>
      <c r="E390" s="38">
        <f t="shared" si="55"/>
        <v>2.2406006578343783E-3</v>
      </c>
      <c r="F390" s="38">
        <f t="shared" si="55"/>
        <v>9.4936455184931187E-4</v>
      </c>
      <c r="G390" s="19"/>
    </row>
    <row r="391" spans="1:7" s="25" customFormat="1" hidden="1">
      <c r="A391" s="12"/>
      <c r="B391" s="13"/>
      <c r="C391" s="34"/>
      <c r="D391" s="34">
        <v>0</v>
      </c>
      <c r="E391" s="8"/>
      <c r="F391" s="8">
        <f>D391-C391</f>
        <v>0</v>
      </c>
      <c r="G391" s="19"/>
    </row>
    <row r="392" spans="1:7" s="25" customFormat="1" hidden="1">
      <c r="A392" s="12"/>
      <c r="B392" s="13"/>
      <c r="C392" s="34"/>
      <c r="D392" s="34">
        <v>0</v>
      </c>
      <c r="E392" s="8" t="e">
        <f>#REF!-C392</f>
        <v>#REF!</v>
      </c>
      <c r="F392" s="8">
        <f>D392-C392</f>
        <v>0</v>
      </c>
      <c r="G392" s="19"/>
    </row>
    <row r="393" spans="1:7" hidden="1">
      <c r="A393" s="12"/>
      <c r="B393" s="13"/>
      <c r="C393" s="34"/>
      <c r="D393" s="34">
        <v>0</v>
      </c>
      <c r="E393" s="8" t="e">
        <f>#REF!-C393</f>
        <v>#REF!</v>
      </c>
      <c r="F393" s="8">
        <f>D393-C393</f>
        <v>0</v>
      </c>
      <c r="G393" s="19"/>
    </row>
    <row r="394" spans="1:7" hidden="1">
      <c r="A394" s="12"/>
      <c r="B394" s="13"/>
      <c r="C394" s="34"/>
      <c r="D394" s="34">
        <v>0</v>
      </c>
      <c r="E394" s="8" t="e">
        <f>#REF!-#REF!</f>
        <v>#REF!</v>
      </c>
      <c r="F394" s="8">
        <f>D394-C394</f>
        <v>0</v>
      </c>
      <c r="G394" s="19"/>
    </row>
    <row r="395" spans="1:7" s="25" customFormat="1">
      <c r="A395" s="28" t="s">
        <v>411</v>
      </c>
      <c r="B395" s="26"/>
      <c r="C395" s="27"/>
      <c r="D395" s="27"/>
      <c r="E395" s="27"/>
      <c r="F395" s="27"/>
      <c r="G395" s="26"/>
    </row>
    <row r="396" spans="1:7" s="25" customFormat="1" ht="14.45" hidden="1" customHeight="1">
      <c r="A396" s="12" t="s">
        <v>369</v>
      </c>
      <c r="B396" s="13" t="s">
        <v>370</v>
      </c>
      <c r="C396" s="34">
        <v>0</v>
      </c>
      <c r="D396" s="34">
        <v>0</v>
      </c>
      <c r="E396" s="8" t="e">
        <f>#REF!-C396</f>
        <v>#REF!</v>
      </c>
      <c r="F396" s="8">
        <f>D396-C396</f>
        <v>0</v>
      </c>
      <c r="G396" s="19"/>
    </row>
    <row r="397" spans="1:7" s="25" customFormat="1">
      <c r="A397" s="12" t="s">
        <v>371</v>
      </c>
      <c r="B397" s="13" t="s">
        <v>372</v>
      </c>
      <c r="C397" s="34">
        <v>12000</v>
      </c>
      <c r="D397" s="34">
        <v>12139.52</v>
      </c>
      <c r="E397" s="38">
        <f t="shared" ref="E397:F399" si="56">C397/C$427</f>
        <v>1.7924805262675024E-3</v>
      </c>
      <c r="F397" s="38">
        <f t="shared" si="56"/>
        <v>1.8203576584825587E-3</v>
      </c>
      <c r="G397" s="19" t="s">
        <v>540</v>
      </c>
    </row>
    <row r="398" spans="1:7" s="25" customFormat="1">
      <c r="A398" s="12" t="s">
        <v>373</v>
      </c>
      <c r="B398" s="13" t="s">
        <v>374</v>
      </c>
      <c r="C398" s="34">
        <v>11000</v>
      </c>
      <c r="D398" s="34">
        <v>11848.99</v>
      </c>
      <c r="E398" s="38">
        <f t="shared" si="56"/>
        <v>1.643107149078544E-3</v>
      </c>
      <c r="F398" s="38">
        <f t="shared" si="56"/>
        <v>1.7767918082249754E-3</v>
      </c>
      <c r="G398" s="19" t="s">
        <v>541</v>
      </c>
    </row>
    <row r="399" spans="1:7" s="25" customFormat="1">
      <c r="A399" s="12" t="s">
        <v>375</v>
      </c>
      <c r="B399" s="13" t="s">
        <v>376</v>
      </c>
      <c r="C399" s="34">
        <v>6000</v>
      </c>
      <c r="D399" s="34">
        <v>5900.64</v>
      </c>
      <c r="E399" s="38">
        <f t="shared" si="56"/>
        <v>8.962402631337512E-4</v>
      </c>
      <c r="F399" s="38">
        <f t="shared" si="56"/>
        <v>8.8481877487318493E-4</v>
      </c>
      <c r="G399" s="19"/>
    </row>
    <row r="400" spans="1:7" s="25" customFormat="1" hidden="1">
      <c r="A400" s="12"/>
      <c r="B400" s="13"/>
      <c r="C400" s="34"/>
      <c r="D400" s="34">
        <v>0</v>
      </c>
      <c r="E400" s="8"/>
      <c r="F400" s="8">
        <f>D400-C400</f>
        <v>0</v>
      </c>
      <c r="G400" s="19"/>
    </row>
    <row r="401" spans="1:7" hidden="1">
      <c r="A401" s="12"/>
      <c r="B401" s="13"/>
      <c r="C401" s="34"/>
      <c r="D401" s="34">
        <v>0</v>
      </c>
      <c r="E401" s="8"/>
      <c r="F401" s="8">
        <f>D401-C401</f>
        <v>0</v>
      </c>
      <c r="G401" s="19"/>
    </row>
    <row r="402" spans="1:7" hidden="1">
      <c r="A402" s="12"/>
      <c r="B402" s="13"/>
      <c r="C402" s="34"/>
      <c r="D402" s="34">
        <v>0</v>
      </c>
      <c r="E402" s="8" t="e">
        <f>#REF!-C402</f>
        <v>#REF!</v>
      </c>
      <c r="F402" s="8">
        <f>D402-C402</f>
        <v>0</v>
      </c>
      <c r="G402" s="19"/>
    </row>
    <row r="403" spans="1:7" s="25" customFormat="1">
      <c r="A403" s="28" t="s">
        <v>412</v>
      </c>
      <c r="B403" s="26"/>
      <c r="C403" s="27"/>
      <c r="D403" s="27"/>
      <c r="E403" s="27"/>
      <c r="F403" s="27"/>
      <c r="G403" s="26"/>
    </row>
    <row r="404" spans="1:7" s="25" customFormat="1" hidden="1">
      <c r="A404" s="12" t="s">
        <v>379</v>
      </c>
      <c r="B404" s="13" t="s">
        <v>380</v>
      </c>
      <c r="C404" s="34">
        <v>0</v>
      </c>
      <c r="D404" s="34">
        <v>0</v>
      </c>
      <c r="E404" s="8" t="e">
        <f>#REF!-C404</f>
        <v>#REF!</v>
      </c>
      <c r="F404" s="8">
        <f>D404-C404</f>
        <v>0</v>
      </c>
      <c r="G404" s="19"/>
    </row>
    <row r="405" spans="1:7" s="25" customFormat="1">
      <c r="A405" s="12" t="s">
        <v>381</v>
      </c>
      <c r="B405" s="13" t="s">
        <v>382</v>
      </c>
      <c r="C405" s="34">
        <v>33000</v>
      </c>
      <c r="D405" s="34">
        <v>26906.49</v>
      </c>
      <c r="E405" s="38">
        <f t="shared" ref="E405:F407" si="57">C405/C$427</f>
        <v>4.9293214472356317E-3</v>
      </c>
      <c r="F405" s="38">
        <f t="shared" si="57"/>
        <v>4.0347093735489037E-3</v>
      </c>
      <c r="G405" s="19" t="s">
        <v>542</v>
      </c>
    </row>
    <row r="406" spans="1:7" s="25" customFormat="1">
      <c r="A406" s="12" t="s">
        <v>383</v>
      </c>
      <c r="B406" s="13" t="s">
        <v>384</v>
      </c>
      <c r="C406" s="34">
        <v>35000</v>
      </c>
      <c r="D406" s="34">
        <v>28741.86</v>
      </c>
      <c r="E406" s="38">
        <f t="shared" si="57"/>
        <v>5.2280682016135486E-3</v>
      </c>
      <c r="F406" s="38">
        <f t="shared" si="57"/>
        <v>4.309928643804163E-3</v>
      </c>
      <c r="G406" s="19" t="s">
        <v>543</v>
      </c>
    </row>
    <row r="407" spans="1:7" s="25" customFormat="1">
      <c r="A407" s="12" t="s">
        <v>385</v>
      </c>
      <c r="B407" s="13" t="s">
        <v>386</v>
      </c>
      <c r="C407" s="34">
        <v>16000</v>
      </c>
      <c r="D407" s="34">
        <v>10440.6</v>
      </c>
      <c r="E407" s="38">
        <f t="shared" si="57"/>
        <v>2.3899740350233367E-3</v>
      </c>
      <c r="F407" s="38">
        <f t="shared" si="57"/>
        <v>1.5655994775043002E-3</v>
      </c>
      <c r="G407" s="19"/>
    </row>
    <row r="408" spans="1:7" hidden="1">
      <c r="A408" s="12"/>
      <c r="B408" s="13"/>
      <c r="C408" s="34"/>
      <c r="D408" s="34">
        <v>0</v>
      </c>
      <c r="E408" s="8"/>
      <c r="F408" s="8">
        <f>D408-C408</f>
        <v>0</v>
      </c>
      <c r="G408" s="19"/>
    </row>
    <row r="409" spans="1:7" hidden="1">
      <c r="A409" s="12"/>
      <c r="B409" s="13"/>
      <c r="C409" s="34"/>
      <c r="D409" s="34">
        <v>0</v>
      </c>
      <c r="E409" s="8"/>
      <c r="F409" s="8">
        <f>D409-C409</f>
        <v>0</v>
      </c>
      <c r="G409" s="18"/>
    </row>
    <row r="410" spans="1:7" hidden="1">
      <c r="A410" s="12"/>
      <c r="B410" s="13"/>
      <c r="C410" s="34"/>
      <c r="D410" s="34">
        <v>0</v>
      </c>
      <c r="E410" s="8"/>
      <c r="F410" s="8">
        <f>D410-C410</f>
        <v>0</v>
      </c>
      <c r="G410" s="18"/>
    </row>
    <row r="411" spans="1:7" hidden="1">
      <c r="A411" s="12"/>
      <c r="B411" s="13"/>
      <c r="C411" s="34"/>
      <c r="D411" s="34">
        <v>0</v>
      </c>
      <c r="E411" s="8"/>
      <c r="F411" s="8">
        <f>D411-C411</f>
        <v>0</v>
      </c>
      <c r="G411" s="18"/>
    </row>
    <row r="412" spans="1:7" s="3" customFormat="1">
      <c r="A412" s="10"/>
      <c r="B412" s="22" t="s">
        <v>394</v>
      </c>
      <c r="C412" s="14">
        <v>305496.45999999996</v>
      </c>
      <c r="D412" s="14">
        <v>267917.74999999994</v>
      </c>
      <c r="E412" s="41">
        <f>C412/C$427</f>
        <v>4.5633037949471579E-2</v>
      </c>
      <c r="F412" s="41">
        <f>SUM(F372:F411)</f>
        <v>4.0175075131134962E-2</v>
      </c>
      <c r="G412" s="7"/>
    </row>
    <row r="413" spans="1:7">
      <c r="A413" s="11" t="s">
        <v>1</v>
      </c>
      <c r="B413" s="24" t="s">
        <v>396</v>
      </c>
      <c r="C413" s="14">
        <v>4570654.38</v>
      </c>
      <c r="D413" s="14">
        <v>4532955.319261644</v>
      </c>
      <c r="E413" s="41">
        <f>C413/C$427</f>
        <v>0.68273408070410546</v>
      </c>
      <c r="F413" s="41">
        <f>F412+F281+F247+F210+F102+F45+F368+F295</f>
        <v>0.67973032961576618</v>
      </c>
      <c r="G413" s="18"/>
    </row>
    <row r="415" spans="1:7">
      <c r="B415" s="22" t="s">
        <v>399</v>
      </c>
      <c r="C415" s="22">
        <v>2123979.02</v>
      </c>
      <c r="D415" s="22">
        <v>2125018.1</v>
      </c>
      <c r="E415" s="42">
        <f>C415/C$427</f>
        <v>0.31726591929589454</v>
      </c>
      <c r="F415" s="42">
        <f>D415/D$427</f>
        <v>0.31865287694645722</v>
      </c>
      <c r="G415" s="21" t="s">
        <v>478</v>
      </c>
    </row>
    <row r="417" spans="1:7" s="25" customFormat="1">
      <c r="A417" s="9"/>
      <c r="B417" s="22" t="s">
        <v>569</v>
      </c>
      <c r="C417" s="22"/>
      <c r="D417" s="22">
        <v>10782</v>
      </c>
      <c r="E417" s="30"/>
      <c r="F417" s="30"/>
      <c r="G417" s="21"/>
    </row>
    <row r="418" spans="1:7" s="25" customFormat="1" hidden="1">
      <c r="A418" s="9"/>
      <c r="B418" s="4"/>
      <c r="E418" s="5"/>
      <c r="F418" s="5"/>
    </row>
    <row r="419" spans="1:7" s="25" customFormat="1" hidden="1">
      <c r="A419" s="9"/>
      <c r="B419" s="31" t="s">
        <v>482</v>
      </c>
      <c r="C419" s="36" t="s">
        <v>4</v>
      </c>
      <c r="D419" s="36">
        <v>753587.91240018792</v>
      </c>
      <c r="E419" s="5"/>
      <c r="F419" s="5"/>
      <c r="G419" s="25" t="s">
        <v>486</v>
      </c>
    </row>
    <row r="420" spans="1:7" s="25" customFormat="1" hidden="1">
      <c r="A420" s="9"/>
      <c r="B420" s="31" t="s">
        <v>483</v>
      </c>
      <c r="C420" s="36" t="s">
        <v>5</v>
      </c>
      <c r="D420" s="36">
        <v>238552.99478628466</v>
      </c>
      <c r="E420" s="5"/>
      <c r="F420" s="5"/>
    </row>
    <row r="421" spans="1:7" s="25" customFormat="1" hidden="1">
      <c r="A421" s="9"/>
      <c r="B421" s="31" t="s">
        <v>484</v>
      </c>
      <c r="C421" s="36" t="s">
        <v>6</v>
      </c>
      <c r="D421" s="36">
        <v>434186.41310474399</v>
      </c>
      <c r="E421" s="5"/>
      <c r="F421" s="5"/>
    </row>
    <row r="422" spans="1:7" s="25" customFormat="1" hidden="1">
      <c r="A422" s="9"/>
      <c r="B422" s="4"/>
      <c r="C422" s="37" t="s">
        <v>7</v>
      </c>
      <c r="D422" s="37">
        <v>198627.80737435416</v>
      </c>
      <c r="E422" s="5"/>
      <c r="F422" s="5"/>
    </row>
    <row r="423" spans="1:7" s="25" customFormat="1" hidden="1">
      <c r="A423" s="9"/>
      <c r="B423" s="4"/>
      <c r="C423" s="37" t="s">
        <v>8</v>
      </c>
      <c r="D423" s="37">
        <v>500062.97233442933</v>
      </c>
      <c r="E423" s="5"/>
      <c r="F423" s="5"/>
    </row>
    <row r="424" spans="1:7" s="25" customFormat="1" hidden="1">
      <c r="A424" s="9"/>
      <c r="B424" s="31" t="s">
        <v>448</v>
      </c>
      <c r="D424" s="25">
        <v>2125018.1</v>
      </c>
      <c r="E424" s="5">
        <v>2125018.1</v>
      </c>
      <c r="F424" s="5"/>
    </row>
    <row r="425" spans="1:7" s="25" customFormat="1" hidden="1">
      <c r="A425" s="9"/>
      <c r="B425" s="31" t="s">
        <v>458</v>
      </c>
      <c r="E425" s="5"/>
      <c r="F425" s="5"/>
    </row>
    <row r="426" spans="1:7" s="25" customFormat="1">
      <c r="A426" s="9"/>
      <c r="B426" s="4"/>
      <c r="E426" s="5"/>
      <c r="F426" s="5"/>
    </row>
    <row r="427" spans="1:7" s="25" customFormat="1">
      <c r="A427" s="9"/>
      <c r="B427" s="32" t="s">
        <v>447</v>
      </c>
      <c r="C427" s="22">
        <v>6694633.4000000004</v>
      </c>
      <c r="D427" s="22">
        <v>6668755.4192616437</v>
      </c>
      <c r="E427" s="5"/>
      <c r="F427" s="5"/>
    </row>
    <row r="428" spans="1:7" s="25" customFormat="1">
      <c r="A428" s="9"/>
      <c r="B428" s="4"/>
      <c r="F428" s="5"/>
    </row>
    <row r="429" spans="1:7">
      <c r="B429" s="22" t="s">
        <v>401</v>
      </c>
      <c r="C429" s="22">
        <v>6694633.4000000004</v>
      </c>
      <c r="D429" s="22">
        <v>6668755.4192616437</v>
      </c>
      <c r="F429" s="30"/>
      <c r="G429" s="1"/>
    </row>
    <row r="430" spans="1:7">
      <c r="B430" s="22" t="s">
        <v>395</v>
      </c>
      <c r="C430" s="22">
        <v>6694633.3999999976</v>
      </c>
      <c r="D430" s="22">
        <v>6668755.4299999997</v>
      </c>
      <c r="F430" s="30"/>
      <c r="G430" s="1"/>
    </row>
    <row r="431" spans="1:7">
      <c r="B431" s="22" t="s">
        <v>400</v>
      </c>
      <c r="C431" s="22">
        <v>0</v>
      </c>
      <c r="D431" s="22">
        <v>1.0738356038928032E-2</v>
      </c>
      <c r="E431" s="30"/>
      <c r="F431" s="30"/>
      <c r="G431" s="1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74" fitToHeight="10" orientation="landscape" r:id="rId1"/>
  <headerFooter>
    <oddHeader>&amp;L&amp;P&amp;RCosti complessivo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Costi complessivi</vt:lpstr>
      <vt:lpstr>'Costi complessivi'!Area_stampa</vt:lpstr>
      <vt:lpstr>'Costi complessivi'!Titoli_stampa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fgaragnani</dc:creator>
  <cp:lastModifiedBy>Utente Windows</cp:lastModifiedBy>
  <cp:lastPrinted>2019-03-25T10:21:52Z</cp:lastPrinted>
  <dcterms:created xsi:type="dcterms:W3CDTF">2010-09-01T08:48:28Z</dcterms:created>
  <dcterms:modified xsi:type="dcterms:W3CDTF">2019-05-30T08:06:58Z</dcterms:modified>
</cp:coreProperties>
</file>